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Denominazione" sheetId="1" r:id="rId1"/>
    <sheet name="Quote" sheetId="2" r:id="rId2"/>
    <sheet name="Risultati bilanci" sheetId="3" r:id="rId3"/>
    <sheet name="Oneri a carico Provincia" sheetId="4" r:id="rId4"/>
  </sheets>
  <definedNames/>
  <calcPr fullCalcOnLoad="1"/>
</workbook>
</file>

<file path=xl/sharedStrings.xml><?xml version="1.0" encoding="utf-8"?>
<sst xmlns="http://schemas.openxmlformats.org/spreadsheetml/2006/main" count="226" uniqueCount="118">
  <si>
    <t>ELENCO ENTI CONTROLLATI E SOCIETA' PARTECIPATE DALLA PROVINCIA DI MODENA</t>
  </si>
  <si>
    <t>A) ENTI PUBBLICI VIGILATI</t>
  </si>
  <si>
    <t>Nome sintetico ente pubblico</t>
  </si>
  <si>
    <t>Denominazione</t>
  </si>
  <si>
    <t>Forma giuridica</t>
  </si>
  <si>
    <t>Durata</t>
  </si>
  <si>
    <t>ACER MODENA</t>
  </si>
  <si>
    <t>Azienda Casa Emilia-Romagna della Provincia di Modena</t>
  </si>
  <si>
    <t>ente pubblico economico</t>
  </si>
  <si>
    <t>illimitata</t>
  </si>
  <si>
    <t xml:space="preserve">CHARITAS ASP </t>
  </si>
  <si>
    <t>Azienda pubblica di servizi alla persona</t>
  </si>
  <si>
    <t>ente pubblico</t>
  </si>
  <si>
    <t>ENTE GESTIONE PARCHI</t>
  </si>
  <si>
    <t>Ente di gestione per i Parchi e la Biodiversità Emilia centrale</t>
  </si>
  <si>
    <t>B) SOCIETA'</t>
  </si>
  <si>
    <t>Nome sintetico società</t>
  </si>
  <si>
    <t>AMO Spa</t>
  </si>
  <si>
    <t>Agenzia per la mobilità e il trasporto pubblico locale</t>
  </si>
  <si>
    <t>s.p.a</t>
  </si>
  <si>
    <t>31/12/2032</t>
  </si>
  <si>
    <t>AUTOBRENNERO Spa</t>
  </si>
  <si>
    <t>Autostrada del Brennero</t>
  </si>
  <si>
    <t>31/12/2038</t>
  </si>
  <si>
    <t>CRPA* Spa</t>
  </si>
  <si>
    <t>Centro Ricerche Produzioni Animali</t>
  </si>
  <si>
    <t>31/12/2050</t>
  </si>
  <si>
    <t>GAL Soc. coop.</t>
  </si>
  <si>
    <t>G.A.L. Antico Frignano e Appennino Reggiano</t>
  </si>
  <si>
    <t>soc.coop.</t>
  </si>
  <si>
    <t>LEPIDA S.c.p.A.</t>
  </si>
  <si>
    <t>Lepida</t>
  </si>
  <si>
    <t>s. cons.p.a</t>
  </si>
  <si>
    <t>MODENAFIERE Srl</t>
  </si>
  <si>
    <t>Modenafiere</t>
  </si>
  <si>
    <t>s.r.l.</t>
  </si>
  <si>
    <t>31/12/2070</t>
  </si>
  <si>
    <t>PROMO Scrl in liquidazione</t>
  </si>
  <si>
    <t>Società per la Promozione dell'economia modenese</t>
  </si>
  <si>
    <t>s.cons.r.l.</t>
  </si>
  <si>
    <t>SETA Spa</t>
  </si>
  <si>
    <t>Società Emiliana Trasporti Autofiloviari di Modena</t>
  </si>
  <si>
    <t>TPER ** Spa</t>
  </si>
  <si>
    <t>Trasporto Passeggeri Emilia Romagna</t>
  </si>
  <si>
    <t>* Deliberato dismissione</t>
  </si>
  <si>
    <t>**Dismessa</t>
  </si>
  <si>
    <t>C) ENTI DI DIRITTO PRIVATO</t>
  </si>
  <si>
    <t>Nome sintetico ente privato</t>
  </si>
  <si>
    <t>AESS</t>
  </si>
  <si>
    <t xml:space="preserve">Agenzia per energia e lo sviluppo sostenibile </t>
  </si>
  <si>
    <t>associazione</t>
  </si>
  <si>
    <t>CASA NATALE FERRARI</t>
  </si>
  <si>
    <t>Fondazione Casa di Enzo Ferrari - Museo</t>
  </si>
  <si>
    <t>fondazione</t>
  </si>
  <si>
    <t>DEMOCENTER - SIPE</t>
  </si>
  <si>
    <t>Fondazione Democenter-Sipe</t>
  </si>
  <si>
    <t>MARIO DEL MONTE</t>
  </si>
  <si>
    <t xml:space="preserve">Fondazione Mario del Monte </t>
  </si>
  <si>
    <t>SAN FILIPPO NERI</t>
  </si>
  <si>
    <t>Fondazione San Filippo Neri</t>
  </si>
  <si>
    <t>VILLA EMMA</t>
  </si>
  <si>
    <t>Fondazione Villa Emma</t>
  </si>
  <si>
    <t>VITTIME DEI REATI</t>
  </si>
  <si>
    <t>Fondazione emiliano-romagnola per le vittime dei reati</t>
  </si>
  <si>
    <t>QUOTE DI PARTECIPAZIONE</t>
  </si>
  <si>
    <t>Nome sintetico</t>
  </si>
  <si>
    <t>Capitale sociale / fondo dotazione (€)</t>
  </si>
  <si>
    <t>Valore nominale partecipazione Provincia (€)</t>
  </si>
  <si>
    <t>% partecipazione Provincia</t>
  </si>
  <si>
    <t xml:space="preserve">% partecipazione altri enti locali </t>
  </si>
  <si>
    <t>% partecipazione altri enti pubblici</t>
  </si>
  <si>
    <t>% partecipazione privati</t>
  </si>
  <si>
    <t>ACER</t>
  </si>
  <si>
    <t>-</t>
  </si>
  <si>
    <t>CHARITAS ASP</t>
  </si>
  <si>
    <t>CRPA Spa</t>
  </si>
  <si>
    <t>ENTE GESTIONE PARCHI*</t>
  </si>
  <si>
    <t>SAN FILIPPO NERI**</t>
  </si>
  <si>
    <t>VILLA EMMA**</t>
  </si>
  <si>
    <t>* Quote di partecipazione non determinate</t>
  </si>
  <si>
    <t>**La Provincia non ha partecipato alla costituzione del fondo di dotazione</t>
  </si>
  <si>
    <t>RISULTATI DI BILANCIO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</si>
  <si>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</si>
  <si>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</si>
  <si>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</si>
  <si>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</si>
  <si>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</si>
  <si>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</si>
  <si>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</si>
  <si>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</si>
  <si>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</si>
  <si>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</si>
  <si>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</si>
  <si>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Risultato esercizio</t>
  </si>
  <si>
    <t>Patrimonio netto</t>
  </si>
  <si>
    <t>AEROPORTO PAVULLO "in liquidazione"*</t>
  </si>
  <si>
    <t>DEMOCENTER - SIPE**</t>
  </si>
  <si>
    <t>ENTE GESTIONE PARCHI***</t>
  </si>
  <si>
    <t>GAL</t>
  </si>
  <si>
    <t>LEPIDA</t>
  </si>
  <si>
    <t>MODENAFIERE</t>
  </si>
  <si>
    <t>PROMO in liquidazione</t>
  </si>
  <si>
    <t>SETA****Spa</t>
  </si>
  <si>
    <t>TPER*****Spa</t>
  </si>
  <si>
    <t>* Partecipazione cessata il 20/09/2018</t>
  </si>
  <si>
    <t>** Scarl fino al 18 aprile 2012. Fondazione dal 19 aprile 2012</t>
  </si>
  <si>
    <t>*** Dal 2012, sostituisce i Parchi Frignano, Secchia e Sassi di Roccamalatina</t>
  </si>
  <si>
    <t>**** Dati di bilancio relativi a ATCM s.p.a., trasformata in SETA s.p.a. dal 1/1/2012</t>
  </si>
  <si>
    <t>*****Partecipazione dismessa in data 19/12/2017</t>
  </si>
  <si>
    <t>ONERI A CARICO PROVINCIA</t>
  </si>
  <si>
    <t>Importi pagati dalla Provincia (valori in euro) - Anno 2018</t>
  </si>
  <si>
    <t>acquisto servizi e noleggi</t>
  </si>
  <si>
    <t>trasf.ti in c/capitale</t>
  </si>
  <si>
    <t>trasf.ti in c/esercizio</t>
  </si>
  <si>
    <t>altre spese a favore di societa' partecipate (quote associative)</t>
  </si>
  <si>
    <t>Totale</t>
  </si>
  <si>
    <t>AEROPORTO PAVULLO "in liquidazione"</t>
  </si>
  <si>
    <t>LEPIDA Spa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</si>
</sst>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_-* #,##0_-;\-* #,##0_-;_-* \-_-;_-@_-"/>
    <numFmt numFmtId="167" formatCode="#,##0_ ;[RED]\-#,##0\ "/>
    <numFmt numFmtId="168" formatCode="#,##0"/>
    <numFmt numFmtId="169" formatCode="0.00"/>
    <numFmt numFmtId="170" formatCode="0.0"/>
    <numFmt numFmtId="171" formatCode="#,##0_ ;\-#,##0\ "/>
    <numFmt numFmtId="172" formatCode="0.0000"/>
    <numFmt numFmtId="173" formatCode="_-* #,##0.00_-;\-* #,##0.00_-;_-* \-??_-;_-@_-"/>
    <numFmt numFmtId="174" formatCode="#,##0.00_ ;[RED]\-#,##0.00\ "/>
    <numFmt numFmtId="175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1">
    <xf numFmtId="164" fontId="0" fillId="0" borderId="0" xfId="0" applyAlignment="1">
      <alignment/>
    </xf>
    <xf numFmtId="164" fontId="18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6" fontId="22" fillId="0" borderId="0" xfId="16" applyFont="1" applyFill="1" applyBorder="1" applyAlignment="1" applyProtection="1">
      <alignment vertical="center"/>
      <protection/>
    </xf>
    <xf numFmtId="166" fontId="22" fillId="0" borderId="10" xfId="16" applyFont="1" applyFill="1" applyBorder="1" applyAlignment="1" applyProtection="1">
      <alignment vertical="center"/>
      <protection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6" fontId="18" fillId="0" borderId="11" xfId="16" applyFont="1" applyFill="1" applyBorder="1" applyAlignment="1" applyProtection="1">
      <alignment vertical="center"/>
      <protection/>
    </xf>
    <xf numFmtId="165" fontId="18" fillId="0" borderId="11" xfId="0" applyNumberFormat="1" applyFont="1" applyFill="1" applyBorder="1" applyAlignment="1">
      <alignment vertical="center"/>
    </xf>
    <xf numFmtId="165" fontId="18" fillId="0" borderId="11" xfId="0" applyNumberFormat="1" applyFont="1" applyFill="1" applyBorder="1" applyAlignment="1">
      <alignment horizontal="center" vertical="center"/>
    </xf>
    <xf numFmtId="166" fontId="18" fillId="0" borderId="12" xfId="16" applyFont="1" applyFill="1" applyBorder="1" applyAlignment="1" applyProtection="1">
      <alignment vertical="center"/>
      <protection/>
    </xf>
    <xf numFmtId="165" fontId="18" fillId="0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center" vertical="center"/>
    </xf>
    <xf numFmtId="166" fontId="18" fillId="0" borderId="13" xfId="16" applyFont="1" applyFill="1" applyBorder="1" applyAlignment="1" applyProtection="1">
      <alignment vertical="center"/>
      <protection/>
    </xf>
    <xf numFmtId="165" fontId="18" fillId="0" borderId="13" xfId="0" applyNumberFormat="1" applyFont="1" applyFill="1" applyBorder="1" applyAlignment="1">
      <alignment vertical="center"/>
    </xf>
    <xf numFmtId="165" fontId="18" fillId="0" borderId="13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6" fontId="18" fillId="0" borderId="11" xfId="16" applyFont="1" applyFill="1" applyBorder="1" applyAlignment="1" applyProtection="1">
      <alignment horizontal="left" vertical="center"/>
      <protection/>
    </xf>
    <xf numFmtId="166" fontId="18" fillId="0" borderId="11" xfId="16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>
      <alignment/>
    </xf>
    <xf numFmtId="167" fontId="18" fillId="0" borderId="0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/>
    </xf>
    <xf numFmtId="164" fontId="18" fillId="0" borderId="0" xfId="0" applyFont="1" applyFill="1" applyBorder="1" applyAlignment="1">
      <alignment/>
    </xf>
    <xf numFmtId="164" fontId="22" fillId="0" borderId="0" xfId="0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2" fillId="0" borderId="0" xfId="0" applyNumberFormat="1" applyFont="1" applyFill="1" applyBorder="1" applyAlignment="1">
      <alignment horizontal="center" vertical="center" wrapText="1"/>
    </xf>
    <xf numFmtId="171" fontId="18" fillId="0" borderId="11" xfId="16" applyNumberFormat="1" applyFont="1" applyFill="1" applyBorder="1" applyAlignment="1" applyProtection="1">
      <alignment horizontal="right"/>
      <protection/>
    </xf>
    <xf numFmtId="171" fontId="18" fillId="0" borderId="11" xfId="0" applyNumberFormat="1" applyFont="1" applyFill="1" applyBorder="1" applyAlignment="1">
      <alignment horizontal="right"/>
    </xf>
    <xf numFmtId="169" fontId="18" fillId="0" borderId="11" xfId="0" applyNumberFormat="1" applyFont="1" applyFill="1" applyBorder="1" applyAlignment="1">
      <alignment horizontal="right"/>
    </xf>
    <xf numFmtId="171" fontId="18" fillId="0" borderId="14" xfId="0" applyNumberFormat="1" applyFont="1" applyFill="1" applyBorder="1" applyAlignment="1">
      <alignment horizontal="right"/>
    </xf>
    <xf numFmtId="169" fontId="18" fillId="24" borderId="14" xfId="0" applyNumberFormat="1" applyFont="1" applyFill="1" applyBorder="1" applyAlignment="1">
      <alignment horizontal="right"/>
    </xf>
    <xf numFmtId="169" fontId="18" fillId="0" borderId="0" xfId="0" applyNumberFormat="1" applyFont="1" applyFill="1" applyBorder="1" applyAlignment="1">
      <alignment/>
    </xf>
    <xf numFmtId="171" fontId="18" fillId="24" borderId="14" xfId="16" applyNumberFormat="1" applyFont="1" applyFill="1" applyBorder="1" applyAlignment="1" applyProtection="1">
      <alignment horizontal="right"/>
      <protection/>
    </xf>
    <xf numFmtId="171" fontId="18" fillId="24" borderId="14" xfId="0" applyNumberFormat="1" applyFont="1" applyFill="1" applyBorder="1" applyAlignment="1">
      <alignment horizontal="right"/>
    </xf>
    <xf numFmtId="171" fontId="18" fillId="0" borderId="11" xfId="16" applyNumberFormat="1" applyFont="1" applyFill="1" applyBorder="1" applyAlignment="1" applyProtection="1">
      <alignment vertical="center"/>
      <protection/>
    </xf>
    <xf numFmtId="172" fontId="18" fillId="0" borderId="11" xfId="0" applyNumberFormat="1" applyFont="1" applyFill="1" applyBorder="1" applyAlignment="1">
      <alignment horizontal="right"/>
    </xf>
    <xf numFmtId="173" fontId="18" fillId="0" borderId="0" xfId="15" applyFont="1" applyFill="1" applyBorder="1" applyAlignment="1" applyProtection="1">
      <alignment/>
      <protection/>
    </xf>
    <xf numFmtId="171" fontId="18" fillId="24" borderId="15" xfId="16" applyNumberFormat="1" applyFont="1" applyFill="1" applyBorder="1" applyAlignment="1" applyProtection="1">
      <alignment horizontal="right"/>
      <protection/>
    </xf>
    <xf numFmtId="171" fontId="18" fillId="24" borderId="15" xfId="0" applyNumberFormat="1" applyFont="1" applyFill="1" applyBorder="1" applyAlignment="1">
      <alignment horizontal="right"/>
    </xf>
    <xf numFmtId="171" fontId="18" fillId="0" borderId="15" xfId="0" applyNumberFormat="1" applyFont="1" applyFill="1" applyBorder="1" applyAlignment="1">
      <alignment horizontal="right"/>
    </xf>
    <xf numFmtId="169" fontId="18" fillId="0" borderId="14" xfId="0" applyNumberFormat="1" applyFont="1" applyFill="1" applyBorder="1" applyAlignment="1">
      <alignment horizontal="right"/>
    </xf>
    <xf numFmtId="164" fontId="23" fillId="0" borderId="0" xfId="0" applyFont="1" applyAlignment="1">
      <alignment/>
    </xf>
    <xf numFmtId="164" fontId="21" fillId="0" borderId="0" xfId="0" applyFont="1" applyFill="1" applyBorder="1" applyAlignment="1">
      <alignment/>
    </xf>
    <xf numFmtId="167" fontId="18" fillId="0" borderId="0" xfId="0" applyNumberFormat="1" applyFont="1" applyBorder="1" applyAlignment="1">
      <alignment horizontal="right"/>
    </xf>
    <xf numFmtId="164" fontId="22" fillId="0" borderId="0" xfId="0" applyFont="1" applyFill="1" applyBorder="1" applyAlignment="1">
      <alignment/>
    </xf>
    <xf numFmtId="165" fontId="22" fillId="0" borderId="16" xfId="16" applyNumberFormat="1" applyFont="1" applyFill="1" applyBorder="1" applyAlignment="1" applyProtection="1">
      <alignment vertical="center"/>
      <protection/>
    </xf>
    <xf numFmtId="165" fontId="22" fillId="0" borderId="16" xfId="0" applyNumberFormat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/>
    </xf>
    <xf numFmtId="166" fontId="22" fillId="0" borderId="17" xfId="16" applyFont="1" applyFill="1" applyBorder="1" applyAlignment="1" applyProtection="1">
      <alignment vertical="center"/>
      <protection/>
    </xf>
    <xf numFmtId="167" fontId="22" fillId="0" borderId="17" xfId="0" applyNumberFormat="1" applyFont="1" applyFill="1" applyBorder="1" applyAlignment="1">
      <alignment horizontal="center" vertical="center" wrapText="1"/>
    </xf>
    <xf numFmtId="166" fontId="18" fillId="0" borderId="0" xfId="16" applyFont="1" applyFill="1" applyBorder="1" applyAlignment="1" applyProtection="1">
      <alignment vertical="center"/>
      <protection/>
    </xf>
    <xf numFmtId="167" fontId="18" fillId="0" borderId="0" xfId="0" applyNumberFormat="1" applyFont="1" applyFill="1" applyBorder="1" applyAlignment="1">
      <alignment horizontal="center" vertical="center" wrapText="1"/>
    </xf>
    <xf numFmtId="167" fontId="18" fillId="0" borderId="16" xfId="0" applyNumberFormat="1" applyFont="1" applyFill="1" applyBorder="1" applyAlignment="1">
      <alignment horizontal="center" vertical="center" wrapText="1"/>
    </xf>
    <xf numFmtId="168" fontId="18" fillId="0" borderId="11" xfId="15" applyNumberFormat="1" applyFont="1" applyFill="1" applyBorder="1" applyAlignment="1" applyProtection="1">
      <alignment horizontal="right"/>
      <protection/>
    </xf>
    <xf numFmtId="168" fontId="18" fillId="0" borderId="11" xfId="0" applyNumberFormat="1" applyFont="1" applyFill="1" applyBorder="1" applyAlignment="1">
      <alignment/>
    </xf>
    <xf numFmtId="168" fontId="18" fillId="0" borderId="0" xfId="0" applyNumberFormat="1" applyFont="1" applyAlignment="1">
      <alignment/>
    </xf>
    <xf numFmtId="168" fontId="18" fillId="0" borderId="0" xfId="0" applyNumberFormat="1" applyFont="1" applyBorder="1" applyAlignment="1">
      <alignment/>
    </xf>
    <xf numFmtId="168" fontId="18" fillId="0" borderId="14" xfId="15" applyNumberFormat="1" applyFont="1" applyFill="1" applyBorder="1" applyAlignment="1" applyProtection="1">
      <alignment horizontal="right"/>
      <protection/>
    </xf>
    <xf numFmtId="168" fontId="18" fillId="24" borderId="14" xfId="15" applyNumberFormat="1" applyFont="1" applyFill="1" applyBorder="1" applyAlignment="1" applyProtection="1">
      <alignment horizontal="right"/>
      <protection/>
    </xf>
    <xf numFmtId="168" fontId="18" fillId="0" borderId="12" xfId="15" applyNumberFormat="1" applyFont="1" applyFill="1" applyBorder="1" applyAlignment="1" applyProtection="1">
      <alignment horizontal="right"/>
      <protection/>
    </xf>
    <xf numFmtId="168" fontId="18" fillId="0" borderId="11" xfId="15" applyNumberFormat="1" applyFont="1" applyFill="1" applyBorder="1" applyAlignment="1" applyProtection="1">
      <alignment/>
      <protection/>
    </xf>
    <xf numFmtId="168" fontId="18" fillId="0" borderId="12" xfId="15" applyNumberFormat="1" applyFont="1" applyFill="1" applyBorder="1" applyAlignment="1" applyProtection="1">
      <alignment/>
      <protection/>
    </xf>
    <xf numFmtId="167" fontId="18" fillId="0" borderId="0" xfId="0" applyNumberFormat="1" applyFont="1" applyBorder="1" applyAlignment="1">
      <alignment/>
    </xf>
    <xf numFmtId="167" fontId="18" fillId="24" borderId="0" xfId="0" applyNumberFormat="1" applyFont="1" applyFill="1" applyBorder="1" applyAlignment="1">
      <alignment/>
    </xf>
    <xf numFmtId="171" fontId="18" fillId="0" borderId="11" xfId="16" applyNumberFormat="1" applyFont="1" applyFill="1" applyBorder="1" applyAlignment="1" applyProtection="1">
      <alignment/>
      <protection/>
    </xf>
    <xf numFmtId="168" fontId="18" fillId="0" borderId="18" xfId="15" applyNumberFormat="1" applyFont="1" applyFill="1" applyBorder="1" applyAlignment="1" applyProtection="1">
      <alignment/>
      <protection/>
    </xf>
    <xf numFmtId="168" fontId="18" fillId="19" borderId="11" xfId="15" applyNumberFormat="1" applyFont="1" applyFill="1" applyBorder="1" applyAlignment="1" applyProtection="1">
      <alignment horizontal="right"/>
      <protection/>
    </xf>
    <xf numFmtId="168" fontId="18" fillId="0" borderId="0" xfId="0" applyNumberFormat="1" applyFont="1" applyFill="1" applyBorder="1" applyAlignment="1">
      <alignment/>
    </xf>
    <xf numFmtId="164" fontId="18" fillId="0" borderId="17" xfId="0" applyFont="1" applyFill="1" applyBorder="1" applyAlignment="1">
      <alignment/>
    </xf>
    <xf numFmtId="167" fontId="18" fillId="0" borderId="17" xfId="0" applyNumberFormat="1" applyFont="1" applyBorder="1" applyAlignment="1">
      <alignment horizontal="right"/>
    </xf>
    <xf numFmtId="164" fontId="23" fillId="0" borderId="0" xfId="0" applyFont="1" applyFill="1" applyBorder="1" applyAlignment="1">
      <alignment/>
    </xf>
    <xf numFmtId="173" fontId="0" fillId="0" borderId="0" xfId="15" applyFill="1" applyBorder="1" applyAlignment="1" applyProtection="1">
      <alignment horizontal="right"/>
      <protection/>
    </xf>
    <xf numFmtId="174" fontId="18" fillId="0" borderId="0" xfId="0" applyNumberFormat="1" applyFont="1" applyFill="1" applyBorder="1" applyAlignment="1">
      <alignment horizontal="right"/>
    </xf>
    <xf numFmtId="174" fontId="18" fillId="0" borderId="0" xfId="0" applyNumberFormat="1" applyFont="1" applyBorder="1" applyAlignment="1">
      <alignment horizontal="right"/>
    </xf>
    <xf numFmtId="164" fontId="22" fillId="0" borderId="0" xfId="0" applyFont="1" applyFill="1" applyBorder="1" applyAlignment="1" applyProtection="1">
      <alignment vertical="center"/>
      <protection locked="0"/>
    </xf>
    <xf numFmtId="167" fontId="18" fillId="0" borderId="0" xfId="0" applyNumberFormat="1" applyFont="1" applyBorder="1" applyAlignment="1" applyProtection="1">
      <alignment horizontal="right"/>
      <protection locked="0"/>
    </xf>
    <xf numFmtId="174" fontId="18" fillId="0" borderId="0" xfId="0" applyNumberFormat="1" applyFont="1" applyFill="1" applyBorder="1" applyAlignment="1" applyProtection="1">
      <alignment horizontal="right"/>
      <protection locked="0"/>
    </xf>
    <xf numFmtId="174" fontId="18" fillId="0" borderId="0" xfId="0" applyNumberFormat="1" applyFont="1" applyBorder="1" applyAlignment="1" applyProtection="1">
      <alignment horizontal="right"/>
      <protection locked="0"/>
    </xf>
    <xf numFmtId="164" fontId="21" fillId="0" borderId="0" xfId="0" applyFont="1" applyFill="1" applyBorder="1" applyAlignment="1" applyProtection="1">
      <alignment vertical="center"/>
      <protection locked="0"/>
    </xf>
    <xf numFmtId="167" fontId="21" fillId="0" borderId="0" xfId="0" applyNumberFormat="1" applyFont="1" applyBorder="1" applyAlignment="1" applyProtection="1">
      <alignment horizontal="right"/>
      <protection locked="0"/>
    </xf>
    <xf numFmtId="174" fontId="21" fillId="0" borderId="0" xfId="0" applyNumberFormat="1" applyFont="1" applyFill="1" applyBorder="1" applyAlignment="1" applyProtection="1">
      <alignment horizontal="right"/>
      <protection locked="0"/>
    </xf>
    <xf numFmtId="174" fontId="21" fillId="0" borderId="0" xfId="0" applyNumberFormat="1" applyFont="1" applyBorder="1" applyAlignment="1" applyProtection="1">
      <alignment horizontal="right"/>
      <protection locked="0"/>
    </xf>
    <xf numFmtId="164" fontId="21" fillId="0" borderId="0" xfId="0" applyFont="1" applyFill="1" applyBorder="1" applyAlignment="1">
      <alignment/>
    </xf>
    <xf numFmtId="164" fontId="18" fillId="0" borderId="0" xfId="0" applyFont="1" applyFill="1" applyBorder="1" applyAlignment="1" applyProtection="1">
      <alignment/>
      <protection locked="0"/>
    </xf>
    <xf numFmtId="166" fontId="22" fillId="0" borderId="10" xfId="16" applyFont="1" applyFill="1" applyBorder="1" applyAlignment="1" applyProtection="1">
      <alignment vertical="center"/>
      <protection locked="0"/>
    </xf>
    <xf numFmtId="167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0" xfId="16" applyFont="1" applyFill="1" applyBorder="1" applyAlignment="1" applyProtection="1">
      <alignment vertical="center"/>
      <protection locked="0"/>
    </xf>
    <xf numFmtId="168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1" xfId="16" applyFont="1" applyFill="1" applyBorder="1" applyAlignment="1" applyProtection="1">
      <alignment vertical="center"/>
      <protection locked="0"/>
    </xf>
    <xf numFmtId="174" fontId="18" fillId="0" borderId="11" xfId="15" applyNumberFormat="1" applyFont="1" applyFill="1" applyBorder="1" applyAlignment="1" applyProtection="1">
      <alignment horizontal="right"/>
      <protection locked="0"/>
    </xf>
    <xf numFmtId="174" fontId="22" fillId="0" borderId="11" xfId="15" applyNumberFormat="1" applyFont="1" applyFill="1" applyBorder="1" applyAlignment="1" applyProtection="1">
      <alignment horizontal="right"/>
      <protection locked="0"/>
    </xf>
    <xf numFmtId="168" fontId="18" fillId="0" borderId="11" xfId="15" applyNumberFormat="1" applyFont="1" applyFill="1" applyBorder="1" applyAlignment="1" applyProtection="1">
      <alignment horizontal="right"/>
      <protection locked="0"/>
    </xf>
    <xf numFmtId="175" fontId="18" fillId="0" borderId="11" xfId="15" applyNumberFormat="1" applyFont="1" applyFill="1" applyBorder="1" applyAlignment="1" applyProtection="1">
      <alignment horizontal="right"/>
      <protection locked="0"/>
    </xf>
    <xf numFmtId="164" fontId="18" fillId="0" borderId="0" xfId="0" applyFont="1" applyFill="1" applyBorder="1" applyAlignment="1" applyProtection="1">
      <alignment/>
      <protection locked="0"/>
    </xf>
    <xf numFmtId="164" fontId="18" fillId="0" borderId="17" xfId="0" applyFont="1" applyFill="1" applyBorder="1" applyAlignment="1" applyProtection="1">
      <alignment/>
      <protection locked="0"/>
    </xf>
    <xf numFmtId="168" fontId="18" fillId="0" borderId="17" xfId="0" applyNumberFormat="1" applyFont="1" applyBorder="1" applyAlignment="1" applyProtection="1">
      <alignment horizontal="right"/>
      <protection locked="0"/>
    </xf>
    <xf numFmtId="174" fontId="18" fillId="0" borderId="17" xfId="0" applyNumberFormat="1" applyFont="1" applyFill="1" applyBorder="1" applyAlignment="1" applyProtection="1">
      <alignment horizontal="right"/>
      <protection locked="0"/>
    </xf>
    <xf numFmtId="174" fontId="18" fillId="0" borderId="17" xfId="0" applyNumberFormat="1" applyFont="1" applyBorder="1" applyAlignment="1" applyProtection="1">
      <alignment horizontal="right"/>
      <protection locked="0"/>
    </xf>
    <xf numFmtId="174" fontId="22" fillId="0" borderId="17" xfId="0" applyNumberFormat="1" applyFont="1" applyBorder="1" applyAlignment="1" applyProtection="1">
      <alignment horizontal="right"/>
      <protection locked="0"/>
    </xf>
    <xf numFmtId="164" fontId="22" fillId="0" borderId="10" xfId="0" applyFont="1" applyFill="1" applyBorder="1" applyAlignment="1" applyProtection="1">
      <alignment/>
      <protection locked="0"/>
    </xf>
    <xf numFmtId="175" fontId="22" fillId="0" borderId="10" xfId="0" applyNumberFormat="1" applyFont="1" applyBorder="1" applyAlignment="1" applyProtection="1">
      <alignment horizontal="right"/>
      <protection locked="0"/>
    </xf>
    <xf numFmtId="174" fontId="22" fillId="0" borderId="10" xfId="0" applyNumberFormat="1" applyFont="1" applyFill="1" applyBorder="1" applyAlignment="1" applyProtection="1">
      <alignment horizontal="right"/>
      <protection locked="0"/>
    </xf>
    <xf numFmtId="174" fontId="22" fillId="0" borderId="1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A20" sqref="A20"/>
    </sheetView>
  </sheetViews>
  <sheetFormatPr defaultColWidth="8.00390625" defaultRowHeight="12.75"/>
  <cols>
    <col min="1" max="1" width="33.7109375" style="1" customWidth="1"/>
    <col min="2" max="2" width="55.28125" style="2" customWidth="1"/>
    <col min="3" max="3" width="23.28125" style="3" customWidth="1"/>
    <col min="4" max="4" width="19.57421875" style="3" customWidth="1"/>
    <col min="5" max="16384" width="9.140625" style="1" customWidth="1"/>
  </cols>
  <sheetData>
    <row r="1" spans="1:3" s="5" customFormat="1" ht="15.75">
      <c r="A1" s="4" t="s">
        <v>0</v>
      </c>
      <c r="B1" s="4"/>
      <c r="C1" s="4"/>
    </row>
    <row r="2" ht="12.75">
      <c r="D2" s="6"/>
    </row>
    <row r="3" ht="12.75">
      <c r="A3" s="7" t="s">
        <v>1</v>
      </c>
    </row>
    <row r="4" ht="12.75">
      <c r="A4" s="7"/>
    </row>
    <row r="5" spans="1:4" s="11" customFormat="1" ht="12.75">
      <c r="A5" s="8" t="s">
        <v>2</v>
      </c>
      <c r="B5" s="9" t="s">
        <v>3</v>
      </c>
      <c r="C5" s="10" t="s">
        <v>4</v>
      </c>
      <c r="D5" s="10" t="s">
        <v>5</v>
      </c>
    </row>
    <row r="6" spans="1:4" ht="12.75">
      <c r="A6" s="12" t="s">
        <v>6</v>
      </c>
      <c r="B6" s="13" t="s">
        <v>7</v>
      </c>
      <c r="C6" s="14" t="s">
        <v>8</v>
      </c>
      <c r="D6" s="14" t="s">
        <v>9</v>
      </c>
    </row>
    <row r="7" spans="1:4" ht="12.75">
      <c r="A7" s="15" t="s">
        <v>10</v>
      </c>
      <c r="B7" s="16" t="s">
        <v>11</v>
      </c>
      <c r="C7" s="17" t="s">
        <v>12</v>
      </c>
      <c r="D7" s="17" t="s">
        <v>9</v>
      </c>
    </row>
    <row r="8" spans="1:4" ht="12.75">
      <c r="A8" s="18" t="s">
        <v>13</v>
      </c>
      <c r="B8" s="19" t="s">
        <v>14</v>
      </c>
      <c r="C8" s="20" t="s">
        <v>12</v>
      </c>
      <c r="D8" s="20" t="s">
        <v>9</v>
      </c>
    </row>
    <row r="9" ht="12.75">
      <c r="A9" s="7"/>
    </row>
    <row r="10" ht="12.75">
      <c r="A10" s="7" t="s">
        <v>15</v>
      </c>
    </row>
    <row r="12" spans="1:4" s="11" customFormat="1" ht="12.75">
      <c r="A12" s="8" t="s">
        <v>16</v>
      </c>
      <c r="B12" s="9" t="s">
        <v>3</v>
      </c>
      <c r="C12" s="10" t="s">
        <v>4</v>
      </c>
      <c r="D12" s="10" t="s">
        <v>5</v>
      </c>
    </row>
    <row r="13" spans="1:4" ht="12.75">
      <c r="A13" s="12" t="s">
        <v>17</v>
      </c>
      <c r="B13" s="13" t="s">
        <v>18</v>
      </c>
      <c r="C13" s="14" t="s">
        <v>19</v>
      </c>
      <c r="D13" s="14" t="s">
        <v>20</v>
      </c>
    </row>
    <row r="14" spans="1:4" ht="12.75">
      <c r="A14" s="12" t="s">
        <v>21</v>
      </c>
      <c r="B14" s="13" t="s">
        <v>22</v>
      </c>
      <c r="C14" s="14" t="s">
        <v>19</v>
      </c>
      <c r="D14" s="14" t="s">
        <v>23</v>
      </c>
    </row>
    <row r="15" spans="1:4" ht="12.75">
      <c r="A15" s="12" t="s">
        <v>24</v>
      </c>
      <c r="B15" s="13" t="s">
        <v>25</v>
      </c>
      <c r="C15" s="14" t="s">
        <v>19</v>
      </c>
      <c r="D15" s="14" t="s">
        <v>26</v>
      </c>
    </row>
    <row r="16" spans="1:4" ht="12.75">
      <c r="A16" s="12" t="s">
        <v>27</v>
      </c>
      <c r="B16" s="13" t="s">
        <v>28</v>
      </c>
      <c r="C16" s="14" t="s">
        <v>29</v>
      </c>
      <c r="D16" s="14" t="s">
        <v>26</v>
      </c>
    </row>
    <row r="17" spans="1:4" ht="12.75">
      <c r="A17" s="12" t="s">
        <v>30</v>
      </c>
      <c r="B17" s="13" t="s">
        <v>31</v>
      </c>
      <c r="C17" s="14" t="s">
        <v>32</v>
      </c>
      <c r="D17" s="14" t="s">
        <v>26</v>
      </c>
    </row>
    <row r="18" spans="1:4" ht="12.75">
      <c r="A18" s="12" t="s">
        <v>33</v>
      </c>
      <c r="B18" s="13" t="s">
        <v>34</v>
      </c>
      <c r="C18" s="14" t="s">
        <v>35</v>
      </c>
      <c r="D18" s="14" t="s">
        <v>36</v>
      </c>
    </row>
    <row r="19" spans="1:4" ht="12.75">
      <c r="A19" s="12" t="s">
        <v>37</v>
      </c>
      <c r="B19" s="13" t="s">
        <v>38</v>
      </c>
      <c r="C19" s="14" t="s">
        <v>39</v>
      </c>
      <c r="D19" s="14" t="s">
        <v>26</v>
      </c>
    </row>
    <row r="20" spans="1:4" ht="12.75">
      <c r="A20" s="12" t="s">
        <v>40</v>
      </c>
      <c r="B20" s="13" t="s">
        <v>41</v>
      </c>
      <c r="C20" s="14" t="s">
        <v>19</v>
      </c>
      <c r="D20" s="14" t="s">
        <v>26</v>
      </c>
    </row>
    <row r="21" spans="1:4" ht="12.75">
      <c r="A21" s="18" t="s">
        <v>42</v>
      </c>
      <c r="B21" s="19" t="s">
        <v>43</v>
      </c>
      <c r="C21" s="20" t="s">
        <v>19</v>
      </c>
      <c r="D21" s="20" t="s">
        <v>26</v>
      </c>
    </row>
    <row r="22" ht="17.25" customHeight="1"/>
    <row r="23" ht="12.75">
      <c r="A23" s="21" t="s">
        <v>44</v>
      </c>
    </row>
    <row r="24" ht="12.75">
      <c r="A24" s="21" t="s">
        <v>45</v>
      </c>
    </row>
    <row r="26" ht="12.75">
      <c r="A26" s="7" t="s">
        <v>46</v>
      </c>
    </row>
    <row r="27" ht="12.75">
      <c r="A27" s="7"/>
    </row>
    <row r="28" spans="1:4" s="11" customFormat="1" ht="12.75">
      <c r="A28" s="8" t="s">
        <v>47</v>
      </c>
      <c r="B28" s="9" t="s">
        <v>3</v>
      </c>
      <c r="C28" s="10" t="s">
        <v>4</v>
      </c>
      <c r="D28" s="10" t="s">
        <v>5</v>
      </c>
    </row>
    <row r="29" spans="1:4" s="11" customFormat="1" ht="12.75">
      <c r="A29" s="22" t="s">
        <v>48</v>
      </c>
      <c r="B29" s="13" t="s">
        <v>49</v>
      </c>
      <c r="C29" s="23" t="s">
        <v>50</v>
      </c>
      <c r="D29" s="23" t="s">
        <v>26</v>
      </c>
    </row>
    <row r="30" spans="1:4" ht="12.75">
      <c r="A30" s="12" t="s">
        <v>51</v>
      </c>
      <c r="B30" s="13" t="s">
        <v>52</v>
      </c>
      <c r="C30" s="14" t="s">
        <v>53</v>
      </c>
      <c r="D30" s="14" t="s">
        <v>9</v>
      </c>
    </row>
    <row r="31" spans="1:4" ht="12.75">
      <c r="A31" s="12" t="s">
        <v>54</v>
      </c>
      <c r="B31" s="13" t="s">
        <v>55</v>
      </c>
      <c r="C31" s="14" t="s">
        <v>53</v>
      </c>
      <c r="D31" s="14" t="s">
        <v>9</v>
      </c>
    </row>
    <row r="32" spans="1:4" ht="12.75">
      <c r="A32" s="12" t="s">
        <v>56</v>
      </c>
      <c r="B32" s="13" t="s">
        <v>57</v>
      </c>
      <c r="C32" s="14" t="s">
        <v>53</v>
      </c>
      <c r="D32" s="14" t="s">
        <v>9</v>
      </c>
    </row>
    <row r="33" spans="1:4" ht="12.75">
      <c r="A33" s="12" t="s">
        <v>58</v>
      </c>
      <c r="B33" s="2" t="s">
        <v>59</v>
      </c>
      <c r="C33" s="14" t="s">
        <v>53</v>
      </c>
      <c r="D33" s="14" t="s">
        <v>9</v>
      </c>
    </row>
    <row r="34" spans="1:4" ht="12.75">
      <c r="A34" s="12" t="s">
        <v>60</v>
      </c>
      <c r="B34" s="13" t="s">
        <v>61</v>
      </c>
      <c r="C34" s="14" t="s">
        <v>53</v>
      </c>
      <c r="D34" s="14" t="s">
        <v>9</v>
      </c>
    </row>
    <row r="35" spans="1:4" ht="12.75">
      <c r="A35" s="18" t="s">
        <v>62</v>
      </c>
      <c r="B35" s="19" t="s">
        <v>63</v>
      </c>
      <c r="C35" s="20" t="s">
        <v>53</v>
      </c>
      <c r="D35" s="20" t="s">
        <v>9</v>
      </c>
    </row>
    <row r="37" ht="12.75">
      <c r="A37" s="21" t="s">
        <v>45</v>
      </c>
    </row>
  </sheetData>
  <sheetProtection selectLockedCells="1" selectUnlockedCells="1"/>
  <printOptions/>
  <pageMargins left="0.7875" right="0.7875" top="0.7875" bottom="0.7875" header="0.5118055555555555" footer="0.39375"/>
  <pageSetup fitToHeight="1" fitToWidth="1" horizontalDpi="300" verticalDpi="300" orientation="landscape" paperSize="9"/>
  <headerFooter alignWithMargins="0">
    <oddFooter>&amp;R&amp;"Times New Roman,Corsivo"Aggiornato al 20 settembre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27" sqref="L27"/>
    </sheetView>
  </sheetViews>
  <sheetFormatPr defaultColWidth="8.00390625" defaultRowHeight="12.75"/>
  <cols>
    <col min="1" max="1" width="34.28125" style="24" customWidth="1"/>
    <col min="2" max="2" width="16.140625" style="25" customWidth="1"/>
    <col min="3" max="3" width="16.140625" style="26" customWidth="1"/>
    <col min="4" max="4" width="17.7109375" style="27" customWidth="1"/>
    <col min="5" max="7" width="9.00390625" style="28" hidden="1" customWidth="1"/>
    <col min="8" max="8" width="10.00390625" style="29" customWidth="1"/>
    <col min="9" max="9" width="9.8515625" style="29" customWidth="1"/>
    <col min="10" max="16384" width="9.140625" style="29" customWidth="1"/>
  </cols>
  <sheetData>
    <row r="1" ht="12.75">
      <c r="A1" s="30" t="s">
        <v>64</v>
      </c>
    </row>
    <row r="3" spans="1:7" s="35" customFormat="1" ht="63.75">
      <c r="A3" s="8" t="s">
        <v>65</v>
      </c>
      <c r="B3" s="31" t="s">
        <v>66</v>
      </c>
      <c r="C3" s="32" t="s">
        <v>67</v>
      </c>
      <c r="D3" s="33" t="s">
        <v>68</v>
      </c>
      <c r="E3" s="34" t="s">
        <v>69</v>
      </c>
      <c r="F3" s="34" t="s">
        <v>70</v>
      </c>
      <c r="G3" s="34" t="s">
        <v>71</v>
      </c>
    </row>
    <row r="4" spans="1:7" s="35" customFormat="1" ht="12.75">
      <c r="A4" s="7"/>
      <c r="B4" s="36"/>
      <c r="C4" s="37"/>
      <c r="D4" s="38"/>
      <c r="E4" s="39"/>
      <c r="F4" s="39"/>
      <c r="G4" s="39"/>
    </row>
    <row r="5" spans="1:7" ht="12.75">
      <c r="A5" s="12" t="s">
        <v>72</v>
      </c>
      <c r="B5" s="40">
        <v>13442791</v>
      </c>
      <c r="C5" s="41" t="s">
        <v>73</v>
      </c>
      <c r="D5" s="42">
        <v>20</v>
      </c>
      <c r="E5" s="42">
        <v>80</v>
      </c>
      <c r="F5" s="42"/>
      <c r="G5" s="42"/>
    </row>
    <row r="6" spans="1:7" ht="12.75">
      <c r="A6" s="12" t="s">
        <v>48</v>
      </c>
      <c r="B6" s="40">
        <v>241158</v>
      </c>
      <c r="C6" s="43">
        <v>15000</v>
      </c>
      <c r="D6" s="44">
        <v>16.67</v>
      </c>
      <c r="E6" s="42"/>
      <c r="F6" s="42"/>
      <c r="G6" s="42"/>
    </row>
    <row r="7" spans="1:7" ht="12.75">
      <c r="A7" s="12" t="s">
        <v>17</v>
      </c>
      <c r="B7" s="40">
        <v>5312848</v>
      </c>
      <c r="C7" s="41">
        <v>1540720</v>
      </c>
      <c r="D7" s="42">
        <v>29</v>
      </c>
      <c r="E7" s="42">
        <v>71</v>
      </c>
      <c r="F7" s="42"/>
      <c r="G7" s="42"/>
    </row>
    <row r="8" spans="1:7" ht="12.75">
      <c r="A8" s="12" t="s">
        <v>21</v>
      </c>
      <c r="B8" s="40">
        <v>55472175</v>
      </c>
      <c r="C8" s="41">
        <v>2352569.7</v>
      </c>
      <c r="D8" s="42">
        <f aca="true" t="shared" si="0" ref="D8:D10">C8/B8*100</f>
        <v>4.24099055066797</v>
      </c>
      <c r="E8" s="42">
        <v>46.635</v>
      </c>
      <c r="F8" s="42">
        <v>32.289</v>
      </c>
      <c r="G8" s="42">
        <v>17.648</v>
      </c>
    </row>
    <row r="9" spans="1:8" ht="12.75">
      <c r="A9" s="12" t="s">
        <v>51</v>
      </c>
      <c r="B9" s="40">
        <v>129115</v>
      </c>
      <c r="C9" s="41">
        <v>25823</v>
      </c>
      <c r="D9" s="42">
        <f t="shared" si="0"/>
        <v>20</v>
      </c>
      <c r="E9" s="42">
        <v>20</v>
      </c>
      <c r="F9" s="42">
        <v>40</v>
      </c>
      <c r="G9" s="42">
        <v>20</v>
      </c>
      <c r="H9" s="45"/>
    </row>
    <row r="10" spans="1:8" ht="12.75">
      <c r="A10" s="12" t="s">
        <v>74</v>
      </c>
      <c r="B10" s="40">
        <v>-173257</v>
      </c>
      <c r="C10" s="41">
        <v>-24751</v>
      </c>
      <c r="D10" s="42">
        <f t="shared" si="0"/>
        <v>14.285714285714285</v>
      </c>
      <c r="E10" s="42"/>
      <c r="F10" s="42"/>
      <c r="G10" s="42"/>
      <c r="H10" s="45"/>
    </row>
    <row r="11" spans="1:8" ht="12.75">
      <c r="A11" s="12" t="s">
        <v>75</v>
      </c>
      <c r="B11" s="40">
        <v>2201350</v>
      </c>
      <c r="C11" s="41">
        <v>35300</v>
      </c>
      <c r="D11" s="42">
        <v>1.6</v>
      </c>
      <c r="E11" s="42">
        <v>45.95816203693188</v>
      </c>
      <c r="F11" s="42">
        <v>35.073931905421674</v>
      </c>
      <c r="G11" s="42">
        <v>17.364344606718603</v>
      </c>
      <c r="H11" s="45"/>
    </row>
    <row r="12" spans="1:8" ht="12.75">
      <c r="A12" s="12" t="s">
        <v>54</v>
      </c>
      <c r="B12" s="40">
        <v>974719</v>
      </c>
      <c r="C12" s="41">
        <v>166112.54</v>
      </c>
      <c r="D12" s="42">
        <f>C12/B12*100</f>
        <v>17.04209520897818</v>
      </c>
      <c r="E12" s="42">
        <v>17.47</v>
      </c>
      <c r="F12" s="42">
        <v>39.04</v>
      </c>
      <c r="G12" s="42">
        <v>26</v>
      </c>
      <c r="H12" s="45"/>
    </row>
    <row r="13" spans="1:7" ht="12.75">
      <c r="A13" s="12" t="s">
        <v>76</v>
      </c>
      <c r="B13" s="46" t="s">
        <v>73</v>
      </c>
      <c r="C13" s="47" t="s">
        <v>73</v>
      </c>
      <c r="D13" s="47" t="s">
        <v>73</v>
      </c>
      <c r="E13" s="42"/>
      <c r="F13" s="42"/>
      <c r="G13" s="42"/>
    </row>
    <row r="14" spans="1:7" ht="12.75">
      <c r="A14" s="12" t="s">
        <v>27</v>
      </c>
      <c r="B14" s="46">
        <v>98539</v>
      </c>
      <c r="C14" s="47">
        <v>5108.64</v>
      </c>
      <c r="D14" s="44">
        <f>C14/B14*100</f>
        <v>5.184383848019566</v>
      </c>
      <c r="E14" s="42">
        <v>21.87</v>
      </c>
      <c r="F14" s="42">
        <v>7.1</v>
      </c>
      <c r="G14" s="42">
        <v>59.78</v>
      </c>
    </row>
    <row r="15" spans="1:7" ht="12.75">
      <c r="A15" s="12" t="s">
        <v>30</v>
      </c>
      <c r="B15" s="48">
        <v>65526000</v>
      </c>
      <c r="C15" s="41">
        <v>1000</v>
      </c>
      <c r="D15" s="49">
        <v>0.0014</v>
      </c>
      <c r="E15" s="42">
        <v>1.1041186716862392</v>
      </c>
      <c r="F15" s="42">
        <v>98.89307186604483</v>
      </c>
      <c r="G15" s="42"/>
    </row>
    <row r="16" spans="1:7" ht="12.75">
      <c r="A16" s="12" t="s">
        <v>56</v>
      </c>
      <c r="B16" s="40">
        <v>101450</v>
      </c>
      <c r="C16" s="41">
        <v>15000</v>
      </c>
      <c r="D16" s="42">
        <v>15</v>
      </c>
      <c r="E16" s="42">
        <v>45</v>
      </c>
      <c r="F16" s="42"/>
      <c r="G16" s="42">
        <v>40</v>
      </c>
    </row>
    <row r="17" spans="1:7" ht="12.75">
      <c r="A17" s="12" t="s">
        <v>33</v>
      </c>
      <c r="B17" s="40">
        <v>770000</v>
      </c>
      <c r="C17" s="41">
        <v>112480</v>
      </c>
      <c r="D17" s="42">
        <f aca="true" t="shared" si="1" ref="D17:D18">C17/B17*100</f>
        <v>14.607792207792208</v>
      </c>
      <c r="E17" s="42">
        <v>14.608</v>
      </c>
      <c r="F17" s="42">
        <v>14.608</v>
      </c>
      <c r="G17" s="42">
        <v>56.176</v>
      </c>
    </row>
    <row r="18" spans="1:9" ht="12.75">
      <c r="A18" s="12" t="s">
        <v>37</v>
      </c>
      <c r="B18" s="40">
        <v>9996085.27</v>
      </c>
      <c r="C18" s="41">
        <v>49772.59</v>
      </c>
      <c r="D18" s="42">
        <f t="shared" si="1"/>
        <v>0.4979208225581693</v>
      </c>
      <c r="E18" s="42">
        <v>9.5</v>
      </c>
      <c r="F18" s="42">
        <f>100-D18-E18</f>
        <v>90.00207917744183</v>
      </c>
      <c r="G18" s="42">
        <v>0</v>
      </c>
      <c r="I18" s="50"/>
    </row>
    <row r="19" spans="1:7" ht="12.75">
      <c r="A19" s="12" t="s">
        <v>77</v>
      </c>
      <c r="B19" s="40" t="s">
        <v>73</v>
      </c>
      <c r="C19" s="41" t="s">
        <v>73</v>
      </c>
      <c r="D19" s="42">
        <v>0</v>
      </c>
      <c r="E19" s="42"/>
      <c r="F19" s="42"/>
      <c r="G19" s="42"/>
    </row>
    <row r="20" spans="1:7" ht="12.75">
      <c r="A20" s="12" t="s">
        <v>40</v>
      </c>
      <c r="B20" s="51">
        <v>15496975.64</v>
      </c>
      <c r="C20" s="52">
        <v>1103146</v>
      </c>
      <c r="D20" s="44">
        <f>C20/B20*100</f>
        <v>7.118459921641845</v>
      </c>
      <c r="E20" s="42">
        <f>100-D20-F20-G20</f>
        <v>32.571540078358154</v>
      </c>
      <c r="F20" s="42">
        <v>10.07</v>
      </c>
      <c r="G20" s="42">
        <f>38.22+12.02</f>
        <v>50.239999999999995</v>
      </c>
    </row>
    <row r="21" spans="1:7" ht="12.75">
      <c r="A21" s="12" t="s">
        <v>78</v>
      </c>
      <c r="B21" s="40">
        <v>611728</v>
      </c>
      <c r="C21" s="53">
        <v>0</v>
      </c>
      <c r="D21" s="44">
        <v>0</v>
      </c>
      <c r="E21" s="42">
        <v>100</v>
      </c>
      <c r="F21" s="42"/>
      <c r="G21" s="42"/>
    </row>
    <row r="22" spans="1:7" ht="12.75">
      <c r="A22" s="12" t="s">
        <v>62</v>
      </c>
      <c r="B22" s="40">
        <v>470000</v>
      </c>
      <c r="C22" s="41">
        <v>15000</v>
      </c>
      <c r="D22" s="54">
        <f>C22/B22*100</f>
        <v>3.1914893617021276</v>
      </c>
      <c r="E22" s="42">
        <v>54.26</v>
      </c>
      <c r="F22" s="42">
        <v>42.55</v>
      </c>
      <c r="G22" s="42"/>
    </row>
    <row r="23" ht="5.25" customHeight="1"/>
    <row r="24" ht="12.75">
      <c r="A24" s="55" t="s">
        <v>79</v>
      </c>
    </row>
    <row r="25" ht="12.75">
      <c r="A25" s="55" t="s">
        <v>80</v>
      </c>
    </row>
    <row r="26" ht="12.75">
      <c r="A26" s="21"/>
    </row>
    <row r="27" ht="12.75">
      <c r="A27" s="21"/>
    </row>
    <row r="28" spans="1:2" ht="12.75">
      <c r="A28" s="21"/>
      <c r="B28" s="56"/>
    </row>
    <row r="29" spans="1:2" ht="12.75">
      <c r="A29" s="21"/>
      <c r="B29" s="56"/>
    </row>
    <row r="30" ht="12.75">
      <c r="A30" s="5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  <headerFooter alignWithMargins="0">
    <oddFooter>&amp;R&amp;"Arial,Corsivo"&amp;8Aggiornato al 20 settembre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V35" sqref="V35"/>
    </sheetView>
  </sheetViews>
  <sheetFormatPr defaultColWidth="8.00390625" defaultRowHeight="12.75"/>
  <cols>
    <col min="1" max="1" width="35.8515625" style="24" customWidth="1"/>
    <col min="2" max="15" width="10.28125" style="57" hidden="1" customWidth="1"/>
    <col min="16" max="16" width="10.7109375" style="57" hidden="1" customWidth="1"/>
    <col min="17" max="17" width="12.28125" style="57" hidden="1" customWidth="1"/>
    <col min="18" max="18" width="12.57421875" style="29" customWidth="1"/>
    <col min="19" max="19" width="11.421875" style="29" customWidth="1"/>
    <col min="20" max="20" width="14.421875" style="29" customWidth="1"/>
    <col min="21" max="21" width="15.7109375" style="29" customWidth="1"/>
    <col min="22" max="23" width="14.00390625" style="29" customWidth="1"/>
    <col min="24" max="16384" width="9.140625" style="29" customWidth="1"/>
  </cols>
  <sheetData>
    <row r="1" ht="12.75">
      <c r="A1" s="58" t="s">
        <v>81</v>
      </c>
    </row>
    <row r="3" spans="1:23" s="62" customFormat="1" ht="12.75" customHeight="1">
      <c r="A3" s="59"/>
      <c r="B3" s="60" t="s">
        <v>82</v>
      </c>
      <c r="C3" s="60"/>
      <c r="D3" s="60" t="s">
        <v>83</v>
      </c>
      <c r="E3" s="60"/>
      <c r="F3" s="60" t="s">
        <v>84</v>
      </c>
      <c r="G3" s="60"/>
      <c r="H3" s="60" t="s">
        <v>85</v>
      </c>
      <c r="I3" s="60"/>
      <c r="J3" s="60" t="s">
        <v>86</v>
      </c>
      <c r="K3" s="60"/>
      <c r="L3" s="60" t="s">
        <v>87</v>
      </c>
      <c r="M3" s="60"/>
      <c r="N3" s="60" t="s">
        <v>88</v>
      </c>
      <c r="O3" s="60"/>
      <c r="P3" s="61" t="s">
        <v>89</v>
      </c>
      <c r="Q3" s="61"/>
      <c r="R3" s="61" t="s">
        <v>90</v>
      </c>
      <c r="S3" s="61"/>
      <c r="T3" s="61" t="s">
        <v>91</v>
      </c>
      <c r="U3" s="61"/>
      <c r="V3" s="61" t="s">
        <v>92</v>
      </c>
      <c r="W3" s="61"/>
    </row>
    <row r="4" spans="1:23" s="35" customFormat="1" ht="25.5">
      <c r="A4" s="63" t="s">
        <v>65</v>
      </c>
      <c r="B4" s="64" t="s">
        <v>93</v>
      </c>
      <c r="C4" s="64" t="s">
        <v>94</v>
      </c>
      <c r="D4" s="64" t="s">
        <v>93</v>
      </c>
      <c r="E4" s="64" t="s">
        <v>94</v>
      </c>
      <c r="F4" s="64" t="s">
        <v>93</v>
      </c>
      <c r="G4" s="64" t="s">
        <v>94</v>
      </c>
      <c r="H4" s="64" t="s">
        <v>93</v>
      </c>
      <c r="I4" s="64" t="s">
        <v>94</v>
      </c>
      <c r="J4" s="64" t="s">
        <v>93</v>
      </c>
      <c r="K4" s="64" t="s">
        <v>94</v>
      </c>
      <c r="L4" s="64" t="s">
        <v>93</v>
      </c>
      <c r="M4" s="64" t="s">
        <v>94</v>
      </c>
      <c r="N4" s="64" t="s">
        <v>93</v>
      </c>
      <c r="O4" s="64" t="s">
        <v>94</v>
      </c>
      <c r="P4" s="64" t="s">
        <v>93</v>
      </c>
      <c r="Q4" s="64" t="s">
        <v>94</v>
      </c>
      <c r="R4" s="64" t="s">
        <v>93</v>
      </c>
      <c r="S4" s="64" t="s">
        <v>94</v>
      </c>
      <c r="T4" s="64" t="s">
        <v>93</v>
      </c>
      <c r="U4" s="64" t="s">
        <v>94</v>
      </c>
      <c r="V4" s="64" t="s">
        <v>93</v>
      </c>
      <c r="W4" s="64" t="s">
        <v>94</v>
      </c>
    </row>
    <row r="5" spans="1:23" s="1" customFormat="1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67"/>
      <c r="Q5" s="67"/>
      <c r="R5" s="67"/>
      <c r="S5" s="67"/>
      <c r="T5" s="67"/>
      <c r="U5" s="67"/>
      <c r="V5" s="67"/>
      <c r="W5" s="67"/>
    </row>
    <row r="6" spans="1:23" ht="12.75">
      <c r="A6" s="12" t="s">
        <v>72</v>
      </c>
      <c r="B6" s="68"/>
      <c r="C6" s="68"/>
      <c r="D6" s="68"/>
      <c r="E6" s="68"/>
      <c r="F6" s="68">
        <v>1177412</v>
      </c>
      <c r="G6" s="68">
        <v>13953014</v>
      </c>
      <c r="H6" s="68">
        <v>143042</v>
      </c>
      <c r="I6" s="68">
        <v>14096055</v>
      </c>
      <c r="J6" s="68">
        <v>76561</v>
      </c>
      <c r="K6" s="68">
        <v>14172617</v>
      </c>
      <c r="L6" s="68">
        <v>74252</v>
      </c>
      <c r="M6" s="68">
        <v>14246868</v>
      </c>
      <c r="N6" s="68">
        <v>28110</v>
      </c>
      <c r="O6" s="68">
        <v>14274979</v>
      </c>
      <c r="P6" s="68">
        <v>2907</v>
      </c>
      <c r="Q6" s="68">
        <v>14277886</v>
      </c>
      <c r="R6" s="69">
        <v>26447</v>
      </c>
      <c r="S6" s="68">
        <v>14304333</v>
      </c>
      <c r="T6" s="69">
        <v>22130</v>
      </c>
      <c r="U6" s="68">
        <v>14326462</v>
      </c>
      <c r="V6" s="69">
        <v>6643</v>
      </c>
      <c r="W6" s="68">
        <v>1433310</v>
      </c>
    </row>
    <row r="7" spans="1:23" ht="12.75">
      <c r="A7" s="12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>
        <v>351</v>
      </c>
      <c r="O7" s="68">
        <v>175388</v>
      </c>
      <c r="P7" s="68">
        <v>892</v>
      </c>
      <c r="Q7" s="68">
        <v>176280</v>
      </c>
      <c r="R7" s="69">
        <v>676</v>
      </c>
      <c r="S7" s="68">
        <v>185865</v>
      </c>
      <c r="T7" s="69">
        <v>1802.52</v>
      </c>
      <c r="U7" s="68">
        <v>187668</v>
      </c>
      <c r="V7" s="69">
        <v>52087</v>
      </c>
      <c r="W7" s="68">
        <v>239755</v>
      </c>
    </row>
    <row r="8" spans="1:23" ht="12.75">
      <c r="A8" s="12" t="s">
        <v>95</v>
      </c>
      <c r="B8" s="68"/>
      <c r="C8" s="68"/>
      <c r="D8" s="68">
        <v>547</v>
      </c>
      <c r="E8" s="68">
        <v>735210</v>
      </c>
      <c r="F8" s="68">
        <v>-368395.6</v>
      </c>
      <c r="G8" s="68">
        <v>366813</v>
      </c>
      <c r="H8" s="68">
        <v>212</v>
      </c>
      <c r="I8" s="68">
        <v>367025</v>
      </c>
      <c r="J8" s="68">
        <v>-18024</v>
      </c>
      <c r="K8" s="68">
        <v>349002</v>
      </c>
      <c r="L8" s="68">
        <v>-18016</v>
      </c>
      <c r="M8" s="68">
        <v>-167836</v>
      </c>
      <c r="N8" s="68"/>
      <c r="O8" s="68">
        <v>-167836</v>
      </c>
      <c r="P8" s="68">
        <v>-1874</v>
      </c>
      <c r="Q8" s="68">
        <v>-38505</v>
      </c>
      <c r="R8" s="68">
        <v>-2419.76</v>
      </c>
      <c r="S8" s="68">
        <v>-21424</v>
      </c>
      <c r="T8" s="68">
        <v>1414</v>
      </c>
      <c r="U8" s="68">
        <v>-20010</v>
      </c>
      <c r="V8" s="68">
        <v>21631.28</v>
      </c>
      <c r="W8" s="68">
        <v>-20009.28</v>
      </c>
    </row>
    <row r="9" spans="1:23" ht="12.75">
      <c r="A9" s="12" t="s">
        <v>17</v>
      </c>
      <c r="B9" s="68"/>
      <c r="C9" s="68"/>
      <c r="D9" s="68">
        <v>242901</v>
      </c>
      <c r="E9" s="68">
        <v>19060013</v>
      </c>
      <c r="F9" s="68">
        <v>37114</v>
      </c>
      <c r="G9" s="68">
        <v>19097130</v>
      </c>
      <c r="H9" s="68">
        <v>3586</v>
      </c>
      <c r="I9" s="68">
        <v>19100716</v>
      </c>
      <c r="J9" s="68">
        <v>1531.61</v>
      </c>
      <c r="K9" s="68">
        <v>19102246</v>
      </c>
      <c r="L9" s="68">
        <v>19558</v>
      </c>
      <c r="M9" s="68">
        <v>19121805</v>
      </c>
      <c r="N9" s="68">
        <v>91746</v>
      </c>
      <c r="O9" s="68">
        <v>19213553</v>
      </c>
      <c r="P9" s="68">
        <v>66104</v>
      </c>
      <c r="Q9" s="68">
        <v>19279654</v>
      </c>
      <c r="R9" s="68">
        <v>55061</v>
      </c>
      <c r="S9" s="68">
        <v>19334715</v>
      </c>
      <c r="T9" s="68">
        <v>61303</v>
      </c>
      <c r="U9" s="68">
        <v>19396019</v>
      </c>
      <c r="V9" s="68">
        <v>101031</v>
      </c>
      <c r="W9" s="68">
        <v>19497051</v>
      </c>
    </row>
    <row r="10" spans="1:23" ht="12.75">
      <c r="A10" s="12" t="s">
        <v>21</v>
      </c>
      <c r="B10" s="68"/>
      <c r="C10" s="68"/>
      <c r="D10" s="68">
        <v>52125056</v>
      </c>
      <c r="E10" s="68">
        <v>429255217</v>
      </c>
      <c r="F10" s="68">
        <v>64284653</v>
      </c>
      <c r="G10" s="68">
        <v>472056871</v>
      </c>
      <c r="H10" s="68">
        <v>84371345</v>
      </c>
      <c r="I10" s="68">
        <v>533410716</v>
      </c>
      <c r="J10" s="68">
        <v>71843589</v>
      </c>
      <c r="K10" s="68">
        <v>577633305</v>
      </c>
      <c r="L10" s="68">
        <v>68028178</v>
      </c>
      <c r="M10" s="68">
        <v>616505983</v>
      </c>
      <c r="N10" s="68">
        <v>72678886</v>
      </c>
      <c r="O10" s="68">
        <v>658494869</v>
      </c>
      <c r="P10" s="68">
        <v>76377657</v>
      </c>
      <c r="Q10" s="68">
        <v>701880776</v>
      </c>
      <c r="R10" s="68">
        <v>71734302</v>
      </c>
      <c r="S10" s="68">
        <v>740264234</v>
      </c>
      <c r="T10" s="68">
        <v>81737901</v>
      </c>
      <c r="U10" s="68">
        <v>777503385</v>
      </c>
      <c r="V10" s="68">
        <v>68200598</v>
      </c>
      <c r="W10" s="68">
        <v>810410483</v>
      </c>
    </row>
    <row r="11" spans="1:23" ht="12.75">
      <c r="A11" s="12" t="s">
        <v>51</v>
      </c>
      <c r="B11" s="68"/>
      <c r="C11" s="68"/>
      <c r="D11" s="68"/>
      <c r="E11" s="68"/>
      <c r="F11" s="68">
        <v>10022</v>
      </c>
      <c r="G11" s="68">
        <v>68431</v>
      </c>
      <c r="H11" s="68">
        <v>70087.02</v>
      </c>
      <c r="I11" s="68">
        <v>138517.22</v>
      </c>
      <c r="J11" s="68">
        <v>4376.78</v>
      </c>
      <c r="K11" s="68">
        <v>142893.98</v>
      </c>
      <c r="L11" s="68">
        <v>-146686</v>
      </c>
      <c r="M11" s="68">
        <v>-3793</v>
      </c>
      <c r="N11" s="68">
        <v>6103</v>
      </c>
      <c r="O11" s="68">
        <v>2312</v>
      </c>
      <c r="P11" s="68">
        <v>101213</v>
      </c>
      <c r="Q11" s="68">
        <v>103524</v>
      </c>
      <c r="R11" s="68">
        <v>17867</v>
      </c>
      <c r="S11" s="68">
        <v>121392</v>
      </c>
      <c r="T11" s="68">
        <v>64665</v>
      </c>
      <c r="U11" s="68">
        <v>186058</v>
      </c>
      <c r="V11" s="68">
        <v>14453</v>
      </c>
      <c r="W11" s="68">
        <v>200511</v>
      </c>
    </row>
    <row r="12" spans="1:23" ht="12.75">
      <c r="A12" s="12" t="s">
        <v>74</v>
      </c>
      <c r="B12" s="68">
        <v>-132356.61</v>
      </c>
      <c r="C12" s="68"/>
      <c r="D12" s="68">
        <v>4502</v>
      </c>
      <c r="E12" s="68"/>
      <c r="F12" s="68">
        <v>-68363</v>
      </c>
      <c r="G12" s="68"/>
      <c r="H12" s="68">
        <v>-31827</v>
      </c>
      <c r="I12" s="68"/>
      <c r="J12" s="68">
        <v>55298</v>
      </c>
      <c r="K12" s="68"/>
      <c r="L12" s="68">
        <v>14419</v>
      </c>
      <c r="M12" s="68">
        <v>4261334</v>
      </c>
      <c r="N12" s="68">
        <v>-5811</v>
      </c>
      <c r="O12" s="68">
        <v>4503116</v>
      </c>
      <c r="P12" s="68">
        <v>14664</v>
      </c>
      <c r="Q12" s="68">
        <v>4426668</v>
      </c>
      <c r="R12" s="68">
        <v>5459</v>
      </c>
      <c r="S12" s="68">
        <v>4248089</v>
      </c>
      <c r="T12" s="68">
        <v>-3940.56</v>
      </c>
      <c r="U12" s="68">
        <v>4005209.85</v>
      </c>
      <c r="V12" s="68">
        <v>-330747</v>
      </c>
      <c r="W12" s="68">
        <v>3824230</v>
      </c>
    </row>
    <row r="13" spans="1:23" ht="12.75">
      <c r="A13" s="12" t="s">
        <v>75</v>
      </c>
      <c r="B13" s="68"/>
      <c r="C13" s="68"/>
      <c r="D13" s="68">
        <v>29385</v>
      </c>
      <c r="E13" s="68">
        <v>1063646</v>
      </c>
      <c r="F13" s="68">
        <v>17896</v>
      </c>
      <c r="G13" s="68">
        <v>3629576</v>
      </c>
      <c r="H13" s="68">
        <v>20290</v>
      </c>
      <c r="I13" s="68">
        <v>3649863</v>
      </c>
      <c r="J13" s="68">
        <v>60254</v>
      </c>
      <c r="K13" s="68">
        <v>3710116</v>
      </c>
      <c r="L13" s="68">
        <v>16935</v>
      </c>
      <c r="M13" s="70">
        <v>4077052</v>
      </c>
      <c r="N13" s="68">
        <v>9287</v>
      </c>
      <c r="O13" s="71">
        <v>4086337</v>
      </c>
      <c r="P13" s="68">
        <v>-56096</v>
      </c>
      <c r="Q13" s="68">
        <v>4030242</v>
      </c>
      <c r="R13" s="68">
        <v>2282</v>
      </c>
      <c r="S13" s="68">
        <v>4032528</v>
      </c>
      <c r="T13" s="68">
        <v>26932</v>
      </c>
      <c r="U13" s="68">
        <v>4059459</v>
      </c>
      <c r="V13" s="68">
        <v>15543</v>
      </c>
      <c r="W13" s="68">
        <v>4051775</v>
      </c>
    </row>
    <row r="14" spans="1:23" ht="12.75">
      <c r="A14" s="12" t="s">
        <v>96</v>
      </c>
      <c r="B14" s="68"/>
      <c r="C14" s="68"/>
      <c r="D14" s="68"/>
      <c r="E14" s="68"/>
      <c r="F14" s="68">
        <v>14437</v>
      </c>
      <c r="G14" s="68">
        <v>999996</v>
      </c>
      <c r="H14" s="68">
        <v>3451</v>
      </c>
      <c r="I14" s="68">
        <v>1003446</v>
      </c>
      <c r="J14" s="68">
        <v>8910</v>
      </c>
      <c r="K14" s="68">
        <v>962498</v>
      </c>
      <c r="L14" s="68">
        <v>28741</v>
      </c>
      <c r="M14" s="68">
        <v>991240</v>
      </c>
      <c r="N14" s="68">
        <v>7345</v>
      </c>
      <c r="O14" s="68">
        <v>1026587</v>
      </c>
      <c r="P14" s="68">
        <v>30161</v>
      </c>
      <c r="Q14" s="68">
        <v>1060744</v>
      </c>
      <c r="R14" s="68">
        <v>32031</v>
      </c>
      <c r="S14" s="68">
        <v>1092779</v>
      </c>
      <c r="T14" s="68">
        <v>1643</v>
      </c>
      <c r="U14" s="68">
        <v>1094421</v>
      </c>
      <c r="V14" s="68">
        <v>-365536</v>
      </c>
      <c r="W14" s="68">
        <v>739385</v>
      </c>
    </row>
    <row r="15" spans="1:23" ht="12.75">
      <c r="A15" s="12" t="s">
        <v>97</v>
      </c>
      <c r="B15" s="68"/>
      <c r="C15" s="68"/>
      <c r="D15" s="68"/>
      <c r="E15" s="68"/>
      <c r="F15" s="68"/>
      <c r="G15" s="68"/>
      <c r="H15" s="68"/>
      <c r="I15" s="68"/>
      <c r="J15" s="68">
        <v>-254589.03</v>
      </c>
      <c r="K15" s="68">
        <v>1316692.84</v>
      </c>
      <c r="L15" s="68">
        <v>103974.74</v>
      </c>
      <c r="M15" s="68">
        <v>1420667.58</v>
      </c>
      <c r="N15" s="68">
        <v>11128.54</v>
      </c>
      <c r="O15" s="68">
        <v>1431796</v>
      </c>
      <c r="P15" s="68">
        <v>-7412.35</v>
      </c>
      <c r="Q15" s="68">
        <v>1781984.21</v>
      </c>
      <c r="R15" s="68">
        <v>245533.61</v>
      </c>
      <c r="S15" s="72">
        <v>3141851.45</v>
      </c>
      <c r="T15" s="73">
        <v>-177853.44</v>
      </c>
      <c r="U15" s="72">
        <v>2679865.58</v>
      </c>
      <c r="V15" s="73">
        <v>-53138.51</v>
      </c>
      <c r="W15" s="68">
        <v>2857645.01</v>
      </c>
    </row>
    <row r="16" spans="1:23" ht="12.75">
      <c r="A16" s="12" t="s">
        <v>98</v>
      </c>
      <c r="B16" s="68"/>
      <c r="C16" s="68"/>
      <c r="D16" s="68">
        <v>-14466</v>
      </c>
      <c r="E16" s="68">
        <v>72813</v>
      </c>
      <c r="F16" s="68">
        <v>3794</v>
      </c>
      <c r="G16" s="68">
        <v>76606</v>
      </c>
      <c r="H16" s="68">
        <v>-1981</v>
      </c>
      <c r="I16" s="68">
        <v>74511</v>
      </c>
      <c r="J16" s="68">
        <v>-44594</v>
      </c>
      <c r="K16" s="68">
        <v>29917</v>
      </c>
      <c r="L16" s="68">
        <v>898</v>
      </c>
      <c r="M16" s="68">
        <v>28533</v>
      </c>
      <c r="N16" s="68">
        <v>1781</v>
      </c>
      <c r="O16" s="68">
        <v>34834</v>
      </c>
      <c r="P16" s="68">
        <v>-50943</v>
      </c>
      <c r="Q16" s="68">
        <v>55538</v>
      </c>
      <c r="R16" s="68">
        <v>-7468</v>
      </c>
      <c r="S16" s="68">
        <v>48007</v>
      </c>
      <c r="T16" s="68">
        <v>715</v>
      </c>
      <c r="U16" s="68">
        <v>43441</v>
      </c>
      <c r="V16" s="68">
        <v>18</v>
      </c>
      <c r="W16" s="68">
        <v>43437</v>
      </c>
    </row>
    <row r="17" spans="1:23" ht="12.75">
      <c r="A17" s="12" t="s">
        <v>99</v>
      </c>
      <c r="B17" s="68"/>
      <c r="C17" s="68"/>
      <c r="D17" s="68">
        <v>14674</v>
      </c>
      <c r="E17" s="68">
        <v>18102049</v>
      </c>
      <c r="F17" s="68">
        <v>183584</v>
      </c>
      <c r="G17" s="68">
        <v>18622635</v>
      </c>
      <c r="H17" s="68">
        <v>142412</v>
      </c>
      <c r="I17" s="68">
        <v>18765043</v>
      </c>
      <c r="J17" s="68">
        <v>430829</v>
      </c>
      <c r="K17" s="68">
        <v>19195874</v>
      </c>
      <c r="L17" s="68">
        <v>208798</v>
      </c>
      <c r="M17" s="68">
        <v>36604673</v>
      </c>
      <c r="N17" s="68">
        <v>339909</v>
      </c>
      <c r="O17" s="68">
        <v>62063580</v>
      </c>
      <c r="P17" s="68">
        <v>184920</v>
      </c>
      <c r="Q17" s="68">
        <v>62248499</v>
      </c>
      <c r="R17" s="68">
        <v>457200</v>
      </c>
      <c r="S17" s="68">
        <v>67462699</v>
      </c>
      <c r="T17" s="68">
        <v>309150</v>
      </c>
      <c r="U17" s="68">
        <v>67801850</v>
      </c>
      <c r="V17" s="68">
        <v>538915</v>
      </c>
      <c r="W17" s="68">
        <v>68351765</v>
      </c>
    </row>
    <row r="18" spans="1:23" ht="12.75">
      <c r="A18" s="12" t="s">
        <v>56</v>
      </c>
      <c r="B18" s="68"/>
      <c r="C18" s="68"/>
      <c r="D18" s="68"/>
      <c r="E18" s="68"/>
      <c r="F18" s="68">
        <v>7425.2</v>
      </c>
      <c r="G18" s="68">
        <v>125047.8</v>
      </c>
      <c r="H18" s="68">
        <v>17782</v>
      </c>
      <c r="I18" s="68">
        <v>142830</v>
      </c>
      <c r="J18" s="68">
        <v>-933</v>
      </c>
      <c r="K18" s="68">
        <v>141896</v>
      </c>
      <c r="L18" s="68">
        <v>-5067</v>
      </c>
      <c r="M18" s="68">
        <v>138279</v>
      </c>
      <c r="N18" s="68">
        <v>-9122</v>
      </c>
      <c r="O18" s="68">
        <v>129158</v>
      </c>
      <c r="P18" s="68">
        <v>-780.92</v>
      </c>
      <c r="Q18" s="68">
        <v>128376.36</v>
      </c>
      <c r="R18" s="68">
        <v>2559.99</v>
      </c>
      <c r="S18" s="68">
        <v>131717.27</v>
      </c>
      <c r="T18" s="68">
        <v>-5001.06</v>
      </c>
      <c r="U18" s="68">
        <v>127226.21</v>
      </c>
      <c r="V18" s="68">
        <v>-21578.86</v>
      </c>
      <c r="W18" s="68">
        <v>104997.43</v>
      </c>
    </row>
    <row r="19" spans="1:23" ht="12.75">
      <c r="A19" s="12" t="s">
        <v>100</v>
      </c>
      <c r="B19" s="68"/>
      <c r="C19" s="68"/>
      <c r="D19" s="68">
        <v>-579762</v>
      </c>
      <c r="E19" s="68">
        <v>1246657</v>
      </c>
      <c r="F19" s="68">
        <v>7056</v>
      </c>
      <c r="G19" s="68">
        <v>1253713</v>
      </c>
      <c r="H19" s="68">
        <v>9609</v>
      </c>
      <c r="I19" s="68">
        <v>1263322</v>
      </c>
      <c r="J19" s="68">
        <v>20565</v>
      </c>
      <c r="K19" s="68">
        <v>1283886</v>
      </c>
      <c r="L19" s="68">
        <v>123590</v>
      </c>
      <c r="M19" s="68">
        <v>1407476</v>
      </c>
      <c r="N19" s="68">
        <v>-250074</v>
      </c>
      <c r="O19" s="68">
        <v>1157403</v>
      </c>
      <c r="P19" s="68">
        <v>-380120</v>
      </c>
      <c r="Q19" s="68">
        <v>777282</v>
      </c>
      <c r="R19" s="74">
        <v>3432</v>
      </c>
      <c r="S19" s="68">
        <v>780715</v>
      </c>
      <c r="T19" s="74">
        <v>3202</v>
      </c>
      <c r="U19" s="68">
        <v>783912</v>
      </c>
      <c r="V19" s="74">
        <v>-54667</v>
      </c>
      <c r="W19" s="68">
        <v>729251</v>
      </c>
    </row>
    <row r="20" spans="1:23" ht="12.75">
      <c r="A20" s="12" t="s">
        <v>101</v>
      </c>
      <c r="B20" s="68"/>
      <c r="C20" s="68"/>
      <c r="D20" s="68">
        <v>-5955</v>
      </c>
      <c r="E20" s="68">
        <v>2889889</v>
      </c>
      <c r="F20" s="68">
        <v>-258517</v>
      </c>
      <c r="G20" s="68">
        <v>2631369</v>
      </c>
      <c r="H20" s="68">
        <v>11391</v>
      </c>
      <c r="I20" s="68">
        <v>2642750</v>
      </c>
      <c r="J20" s="68">
        <v>6846</v>
      </c>
      <c r="K20" s="68">
        <v>3649598</v>
      </c>
      <c r="L20" s="68">
        <v>42857</v>
      </c>
      <c r="M20" s="68">
        <v>11692455</v>
      </c>
      <c r="N20" s="68">
        <v>-48449</v>
      </c>
      <c r="O20" s="68">
        <v>11644006</v>
      </c>
      <c r="P20" s="68">
        <v>-107974</v>
      </c>
      <c r="Q20" s="68">
        <v>11536030</v>
      </c>
      <c r="R20" s="74">
        <v>-518665</v>
      </c>
      <c r="S20" s="74">
        <v>11017366</v>
      </c>
      <c r="T20" s="74">
        <v>-174989</v>
      </c>
      <c r="U20" s="74">
        <v>10842377</v>
      </c>
      <c r="V20" s="74">
        <v>-200505</v>
      </c>
      <c r="W20" s="74">
        <v>10641873</v>
      </c>
    </row>
    <row r="21" spans="1:23" ht="12.75">
      <c r="A21" s="12" t="s">
        <v>58</v>
      </c>
      <c r="B21" s="68"/>
      <c r="C21" s="68"/>
      <c r="D21" s="68"/>
      <c r="E21" s="68"/>
      <c r="F21" s="68">
        <v>-52691.39</v>
      </c>
      <c r="G21" s="68">
        <v>4294571.85</v>
      </c>
      <c r="H21" s="75">
        <v>-155493.44</v>
      </c>
      <c r="I21" s="75">
        <v>4139223.41</v>
      </c>
      <c r="J21" s="75">
        <v>-117647.37</v>
      </c>
      <c r="K21" s="75">
        <v>4021430.32</v>
      </c>
      <c r="L21" s="76">
        <v>-104706.98</v>
      </c>
      <c r="M21" s="77">
        <v>4523779.92</v>
      </c>
      <c r="N21" s="76">
        <v>-60918.9</v>
      </c>
      <c r="O21" s="77">
        <v>4523779.92</v>
      </c>
      <c r="P21" s="76">
        <v>-40612</v>
      </c>
      <c r="Q21" s="78">
        <v>3815191</v>
      </c>
      <c r="R21" s="74">
        <v>365.56</v>
      </c>
      <c r="S21" s="74">
        <v>3815557</v>
      </c>
      <c r="T21" s="74">
        <v>797</v>
      </c>
      <c r="U21" s="74">
        <v>3816357</v>
      </c>
      <c r="V21" s="74">
        <v>-159449</v>
      </c>
      <c r="W21" s="74">
        <v>3656906</v>
      </c>
    </row>
    <row r="22" spans="1:23" ht="12.75">
      <c r="A22" s="12" t="s">
        <v>102</v>
      </c>
      <c r="B22" s="68"/>
      <c r="C22" s="68"/>
      <c r="D22" s="68">
        <v>-3656446</v>
      </c>
      <c r="E22" s="68">
        <v>11271746</v>
      </c>
      <c r="F22" s="68">
        <v>-978170</v>
      </c>
      <c r="G22" s="68">
        <v>10352146</v>
      </c>
      <c r="H22" s="75">
        <v>76308</v>
      </c>
      <c r="I22" s="75">
        <v>13203453</v>
      </c>
      <c r="J22" s="75">
        <v>-3594310</v>
      </c>
      <c r="K22" s="75">
        <v>9003266</v>
      </c>
      <c r="L22" s="75">
        <v>84902</v>
      </c>
      <c r="M22" s="75">
        <v>9088168</v>
      </c>
      <c r="N22" s="75">
        <v>546240</v>
      </c>
      <c r="O22" s="75">
        <v>9634408</v>
      </c>
      <c r="P22" s="75">
        <v>5328615</v>
      </c>
      <c r="Q22" s="75">
        <v>14963192</v>
      </c>
      <c r="R22" s="68">
        <v>385707</v>
      </c>
      <c r="S22" s="74">
        <v>11997659</v>
      </c>
      <c r="T22" s="68">
        <v>1468187</v>
      </c>
      <c r="U22" s="74">
        <v>16217167</v>
      </c>
      <c r="V22" s="68">
        <v>1020141</v>
      </c>
      <c r="W22" s="74">
        <v>17237308</v>
      </c>
    </row>
    <row r="23" spans="1:23" ht="12.75">
      <c r="A23" s="12" t="s">
        <v>103</v>
      </c>
      <c r="B23" s="68"/>
      <c r="C23" s="68"/>
      <c r="D23" s="68"/>
      <c r="E23" s="68"/>
      <c r="F23" s="68"/>
      <c r="G23" s="68"/>
      <c r="H23" s="79" t="s">
        <v>73</v>
      </c>
      <c r="I23" s="79" t="s">
        <v>73</v>
      </c>
      <c r="J23" s="75">
        <v>-8989769</v>
      </c>
      <c r="K23" s="75">
        <v>102501888</v>
      </c>
      <c r="L23" s="80">
        <v>247124</v>
      </c>
      <c r="M23" s="75">
        <v>102749012</v>
      </c>
      <c r="N23" s="80">
        <v>2612673</v>
      </c>
      <c r="O23" s="75">
        <v>105361685</v>
      </c>
      <c r="P23" s="80">
        <v>7368465</v>
      </c>
      <c r="Q23" s="75">
        <v>112730150</v>
      </c>
      <c r="R23" s="80">
        <v>7608941</v>
      </c>
      <c r="S23" s="75">
        <v>120094321</v>
      </c>
      <c r="T23" s="68" t="s">
        <v>73</v>
      </c>
      <c r="U23" s="68" t="s">
        <v>73</v>
      </c>
      <c r="V23" s="68" t="s">
        <v>73</v>
      </c>
      <c r="W23" s="68" t="s">
        <v>73</v>
      </c>
    </row>
    <row r="24" spans="1:25" ht="12.75">
      <c r="A24" s="12" t="s">
        <v>60</v>
      </c>
      <c r="B24" s="68"/>
      <c r="C24" s="68"/>
      <c r="D24" s="68"/>
      <c r="E24" s="68"/>
      <c r="F24" s="68">
        <v>801.31</v>
      </c>
      <c r="G24" s="68"/>
      <c r="H24" s="68">
        <v>-2680.4</v>
      </c>
      <c r="I24" s="68"/>
      <c r="J24" s="68">
        <v>-2955.19</v>
      </c>
      <c r="K24" s="68"/>
      <c r="L24" s="68">
        <v>-1614.88</v>
      </c>
      <c r="M24" s="41" t="s">
        <v>73</v>
      </c>
      <c r="N24" s="68">
        <v>-164.17</v>
      </c>
      <c r="O24" s="41" t="s">
        <v>73</v>
      </c>
      <c r="P24" s="81">
        <v>25997.55</v>
      </c>
      <c r="Q24" s="74" t="s">
        <v>73</v>
      </c>
      <c r="R24" s="74">
        <v>-14291.33</v>
      </c>
      <c r="S24" s="74">
        <v>0</v>
      </c>
      <c r="T24" s="74">
        <v>2680.8</v>
      </c>
      <c r="U24" s="74">
        <v>0</v>
      </c>
      <c r="V24" s="74">
        <v>-30825.68</v>
      </c>
      <c r="W24" s="74">
        <v>524.97</v>
      </c>
      <c r="Y24" s="82"/>
    </row>
    <row r="25" spans="1:23" ht="12.75">
      <c r="A25" s="12" t="s">
        <v>62</v>
      </c>
      <c r="B25" s="68"/>
      <c r="C25" s="68"/>
      <c r="D25" s="68"/>
      <c r="E25" s="68"/>
      <c r="F25" s="68">
        <v>98176.17</v>
      </c>
      <c r="G25" s="68">
        <v>1091884.09</v>
      </c>
      <c r="H25" s="68">
        <v>-73851.27</v>
      </c>
      <c r="I25" s="68">
        <v>1190060.26</v>
      </c>
      <c r="J25" s="68">
        <v>-151007.73</v>
      </c>
      <c r="K25" s="68">
        <v>1116208.99</v>
      </c>
      <c r="L25" s="68">
        <v>-72834</v>
      </c>
      <c r="M25" s="68">
        <v>965201.26</v>
      </c>
      <c r="N25" s="68">
        <v>-31418.83</v>
      </c>
      <c r="O25" s="68">
        <v>892366.74</v>
      </c>
      <c r="P25" s="68">
        <v>-178936</v>
      </c>
      <c r="Q25" s="68">
        <v>860947.91</v>
      </c>
      <c r="R25" s="41">
        <v>9949.9</v>
      </c>
      <c r="S25" s="68">
        <v>682011.51</v>
      </c>
      <c r="T25" s="41">
        <v>-94368.64</v>
      </c>
      <c r="U25" s="68">
        <v>691961.41</v>
      </c>
      <c r="V25" s="41">
        <v>-26351.23</v>
      </c>
      <c r="W25" s="68">
        <v>597592.77</v>
      </c>
    </row>
    <row r="26" spans="1:23" ht="12.7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ht="4.5" customHeight="1"/>
    <row r="28" ht="12.75">
      <c r="A28" s="85" t="s">
        <v>104</v>
      </c>
    </row>
    <row r="29" ht="12.75">
      <c r="A29" s="21" t="s">
        <v>105</v>
      </c>
    </row>
    <row r="30" ht="12.75">
      <c r="A30" s="21" t="s">
        <v>106</v>
      </c>
    </row>
    <row r="31" ht="12.75">
      <c r="A31" s="21" t="s">
        <v>107</v>
      </c>
    </row>
    <row r="32" ht="12.75">
      <c r="A32" s="21" t="s">
        <v>108</v>
      </c>
    </row>
    <row r="34" spans="15:19" ht="12.75">
      <c r="O34" s="82"/>
      <c r="Q34" s="82"/>
      <c r="S34" s="50"/>
    </row>
    <row r="36" ht="12.75">
      <c r="G36" s="86"/>
    </row>
    <row r="37" ht="12.75">
      <c r="A37"/>
    </row>
  </sheetData>
  <sheetProtection selectLockedCells="1" selectUnlockedCells="1"/>
  <mergeCells count="11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7875" right="0.7875" top="0.7875" bottom="0.7875" header="0.5118055555555555" footer="0.5118055555555555"/>
  <pageSetup horizontalDpi="300" verticalDpi="300" orientation="landscape" paperSize="9"/>
  <headerFooter alignWithMargins="0">
    <oddFooter>&amp;R&amp;"Arial,Corsivo"&amp;8Aggiornato al 20 settembre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4">
      <selection activeCell="F26" sqref="F26"/>
    </sheetView>
  </sheetViews>
  <sheetFormatPr defaultColWidth="8.00390625" defaultRowHeight="12.75"/>
  <cols>
    <col min="1" max="1" width="44.57421875" style="24" customWidth="1"/>
    <col min="2" max="2" width="12.7109375" style="57" customWidth="1"/>
    <col min="3" max="3" width="12.7109375" style="87" customWidth="1"/>
    <col min="4" max="6" width="12.7109375" style="88" customWidth="1"/>
    <col min="7" max="16384" width="9.140625" style="29" customWidth="1"/>
  </cols>
  <sheetData>
    <row r="1" spans="1:6" ht="12.75">
      <c r="A1" s="89" t="s">
        <v>109</v>
      </c>
      <c r="B1" s="90"/>
      <c r="C1" s="91"/>
      <c r="D1" s="92"/>
      <c r="E1" s="92"/>
      <c r="F1" s="92"/>
    </row>
    <row r="2" spans="1:6" s="97" customFormat="1" ht="12.75">
      <c r="A2" s="93" t="s">
        <v>110</v>
      </c>
      <c r="B2" s="94"/>
      <c r="C2" s="95"/>
      <c r="D2" s="96"/>
      <c r="E2" s="96"/>
      <c r="F2" s="96"/>
    </row>
    <row r="3" spans="1:6" ht="12.75">
      <c r="A3" s="98"/>
      <c r="B3" s="90"/>
      <c r="C3" s="91"/>
      <c r="D3" s="92"/>
      <c r="E3" s="92"/>
      <c r="F3" s="92"/>
    </row>
    <row r="4" spans="1:6" s="35" customFormat="1" ht="76.5">
      <c r="A4" s="99" t="s">
        <v>65</v>
      </c>
      <c r="B4" s="100" t="s">
        <v>111</v>
      </c>
      <c r="C4" s="101" t="s">
        <v>112</v>
      </c>
      <c r="D4" s="101" t="s">
        <v>113</v>
      </c>
      <c r="E4" s="101" t="s">
        <v>114</v>
      </c>
      <c r="F4" s="101" t="s">
        <v>115</v>
      </c>
    </row>
    <row r="5" spans="1:6" s="1" customFormat="1" ht="12.75">
      <c r="A5" s="102"/>
      <c r="B5" s="103"/>
      <c r="C5" s="104"/>
      <c r="D5" s="104"/>
      <c r="E5" s="104"/>
      <c r="F5" s="105"/>
    </row>
    <row r="6" spans="1:6" ht="12.75">
      <c r="A6" s="106" t="s">
        <v>72</v>
      </c>
      <c r="B6" s="107">
        <v>393.56</v>
      </c>
      <c r="C6" s="107"/>
      <c r="D6" s="107"/>
      <c r="E6" s="107"/>
      <c r="F6" s="108">
        <f>SUM(B6:E6)</f>
        <v>393.56</v>
      </c>
    </row>
    <row r="7" spans="1:6" ht="12.75">
      <c r="A7" s="106" t="s">
        <v>116</v>
      </c>
      <c r="B7" s="109"/>
      <c r="C7" s="107"/>
      <c r="D7" s="107"/>
      <c r="E7" s="107"/>
      <c r="F7" s="108">
        <v>0</v>
      </c>
    </row>
    <row r="8" spans="1:6" ht="12.75">
      <c r="A8" s="106" t="s">
        <v>48</v>
      </c>
      <c r="B8" s="110">
        <v>32980.37</v>
      </c>
      <c r="C8" s="107"/>
      <c r="D8" s="107"/>
      <c r="E8" s="107"/>
      <c r="F8" s="108">
        <f>+B8+C8+D8+E8</f>
        <v>32980.37</v>
      </c>
    </row>
    <row r="9" spans="1:6" ht="12.75">
      <c r="A9" s="106" t="s">
        <v>17</v>
      </c>
      <c r="B9" s="107">
        <v>127639.73</v>
      </c>
      <c r="C9" s="91"/>
      <c r="D9" s="107">
        <v>758205</v>
      </c>
      <c r="E9" s="107"/>
      <c r="F9" s="108">
        <f aca="true" t="shared" si="0" ref="F9:F24">SUM(B9:E9)</f>
        <v>885844.73</v>
      </c>
    </row>
    <row r="10" spans="1:6" ht="12.75">
      <c r="A10" s="106" t="s">
        <v>21</v>
      </c>
      <c r="B10" s="109"/>
      <c r="C10" s="107"/>
      <c r="D10" s="107"/>
      <c r="E10" s="107"/>
      <c r="F10" s="108">
        <f t="shared" si="0"/>
        <v>0</v>
      </c>
    </row>
    <row r="11" spans="1:6" ht="12.75">
      <c r="A11" s="106" t="s">
        <v>51</v>
      </c>
      <c r="B11" s="109"/>
      <c r="C11" s="107"/>
      <c r="D11" s="92"/>
      <c r="E11" s="107">
        <v>45000</v>
      </c>
      <c r="F11" s="108">
        <f t="shared" si="0"/>
        <v>45000</v>
      </c>
    </row>
    <row r="12" spans="1:6" ht="12.75">
      <c r="A12" s="106" t="s">
        <v>74</v>
      </c>
      <c r="B12" s="109"/>
      <c r="C12" s="107"/>
      <c r="D12" s="107"/>
      <c r="E12" s="107"/>
      <c r="F12" s="108">
        <f t="shared" si="0"/>
        <v>0</v>
      </c>
    </row>
    <row r="13" spans="1:6" ht="12.75">
      <c r="A13" s="106" t="s">
        <v>75</v>
      </c>
      <c r="B13" s="109"/>
      <c r="C13" s="107"/>
      <c r="D13" s="107"/>
      <c r="E13" s="107"/>
      <c r="F13" s="108">
        <f t="shared" si="0"/>
        <v>0</v>
      </c>
    </row>
    <row r="14" spans="1:6" ht="12.75">
      <c r="A14" s="106" t="s">
        <v>54</v>
      </c>
      <c r="B14" s="109"/>
      <c r="C14" s="107"/>
      <c r="D14" s="107"/>
      <c r="E14" s="107"/>
      <c r="F14" s="108">
        <f t="shared" si="0"/>
        <v>0</v>
      </c>
    </row>
    <row r="15" spans="1:6" ht="12.75">
      <c r="A15" s="106" t="s">
        <v>13</v>
      </c>
      <c r="B15" s="109"/>
      <c r="C15" s="107"/>
      <c r="D15" s="107">
        <v>16050</v>
      </c>
      <c r="E15" s="107"/>
      <c r="F15" s="108">
        <f t="shared" si="0"/>
        <v>16050</v>
      </c>
    </row>
    <row r="16" spans="1:6" ht="12.75">
      <c r="A16" s="106" t="s">
        <v>27</v>
      </c>
      <c r="B16" s="109"/>
      <c r="C16" s="107"/>
      <c r="D16" s="107"/>
      <c r="E16" s="107"/>
      <c r="F16" s="108">
        <f t="shared" si="0"/>
        <v>0</v>
      </c>
    </row>
    <row r="17" spans="1:6" ht="12.75">
      <c r="A17" s="106" t="s">
        <v>117</v>
      </c>
      <c r="B17" s="110">
        <v>96289.6</v>
      </c>
      <c r="C17" s="107"/>
      <c r="D17" s="107"/>
      <c r="E17" s="107"/>
      <c r="F17" s="108">
        <f t="shared" si="0"/>
        <v>96289.6</v>
      </c>
    </row>
    <row r="18" spans="1:6" ht="12.75">
      <c r="A18" s="106" t="s">
        <v>56</v>
      </c>
      <c r="B18" s="109"/>
      <c r="C18" s="107"/>
      <c r="D18" s="107"/>
      <c r="E18" s="107"/>
      <c r="F18" s="108">
        <f t="shared" si="0"/>
        <v>0</v>
      </c>
    </row>
    <row r="19" spans="1:6" ht="12.75">
      <c r="A19" s="106" t="s">
        <v>33</v>
      </c>
      <c r="B19" s="109"/>
      <c r="C19" s="107"/>
      <c r="D19" s="107"/>
      <c r="E19" s="107"/>
      <c r="F19" s="108">
        <f t="shared" si="0"/>
        <v>0</v>
      </c>
    </row>
    <row r="20" spans="1:6" ht="12.75">
      <c r="A20" s="106" t="s">
        <v>37</v>
      </c>
      <c r="B20" s="110">
        <v>13500</v>
      </c>
      <c r="C20" s="107"/>
      <c r="D20" s="107">
        <v>18500</v>
      </c>
      <c r="E20" s="107"/>
      <c r="F20" s="108">
        <f t="shared" si="0"/>
        <v>32000</v>
      </c>
    </row>
    <row r="21" spans="1:6" ht="12.75">
      <c r="A21" s="106" t="s">
        <v>58</v>
      </c>
      <c r="B21" s="110"/>
      <c r="C21" s="107"/>
      <c r="D21" s="92"/>
      <c r="E21" s="92"/>
      <c r="F21" s="108">
        <f t="shared" si="0"/>
        <v>0</v>
      </c>
    </row>
    <row r="22" spans="1:6" ht="12.75">
      <c r="A22" s="106" t="s">
        <v>40</v>
      </c>
      <c r="B22" s="109"/>
      <c r="C22" s="107"/>
      <c r="D22" s="107"/>
      <c r="E22" s="107"/>
      <c r="F22" s="108">
        <f t="shared" si="0"/>
        <v>0</v>
      </c>
    </row>
    <row r="23" spans="1:6" ht="12.75">
      <c r="A23" s="106" t="s">
        <v>60</v>
      </c>
      <c r="B23" s="109"/>
      <c r="C23" s="107"/>
      <c r="D23" s="111"/>
      <c r="E23" s="107">
        <v>6000</v>
      </c>
      <c r="F23" s="108">
        <f t="shared" si="0"/>
        <v>6000</v>
      </c>
    </row>
    <row r="24" spans="1:6" ht="12.75">
      <c r="A24" s="106" t="s">
        <v>62</v>
      </c>
      <c r="B24" s="109"/>
      <c r="C24" s="107"/>
      <c r="D24" s="107"/>
      <c r="E24" s="107"/>
      <c r="F24" s="108">
        <f t="shared" si="0"/>
        <v>0</v>
      </c>
    </row>
    <row r="25" spans="1:6" ht="12.75">
      <c r="A25" s="112"/>
      <c r="B25" s="113"/>
      <c r="C25" s="114"/>
      <c r="D25" s="115"/>
      <c r="E25" s="115"/>
      <c r="F25" s="116"/>
    </row>
    <row r="26" spans="1:6" ht="12.75">
      <c r="A26" s="117" t="s">
        <v>115</v>
      </c>
      <c r="B26" s="118">
        <f>SUM(B6:B24)</f>
        <v>270803.26</v>
      </c>
      <c r="C26" s="119">
        <f>SUM(C6:C24)</f>
        <v>0</v>
      </c>
      <c r="D26" s="120">
        <f>SUM(D6:D25)</f>
        <v>792755</v>
      </c>
      <c r="E26" s="120">
        <f>+E6+E7+E8+E9+E10+E11+E13+E14+E15+E16+E17+E18+E19+E20+E21+E22+E23+E24+E25</f>
        <v>51000</v>
      </c>
      <c r="F26" s="120">
        <f>SUM(F6:F24)</f>
        <v>1114558.26</v>
      </c>
    </row>
    <row r="27" spans="1:6" ht="12.75">
      <c r="A27" s="98"/>
      <c r="B27" s="90"/>
      <c r="C27" s="91"/>
      <c r="D27" s="92"/>
      <c r="E27" s="92"/>
      <c r="F27" s="92"/>
    </row>
  </sheetData>
  <sheetProtection selectLockedCells="1" selectUnlockedCells="1"/>
  <printOptions/>
  <pageMargins left="0.7875" right="0.7875" top="0.7875" bottom="0.898611111111111" header="0.5118055555555555" footer="0.5118055555555555"/>
  <pageSetup horizontalDpi="300" verticalDpi="300" orientation="landscape" paperSize="9"/>
  <headerFooter alignWithMargins="0">
    <oddFooter>&amp;R&amp;"Arial,Corsivo"&amp;8Aggiornato al 20 settembre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2019-10-22T10:12:35Z</cp:lastPrinted>
  <dcterms:modified xsi:type="dcterms:W3CDTF">2019-10-22T10:13:27Z</dcterms:modified>
  <cp:category/>
  <cp:version/>
  <cp:contentType/>
  <cp:contentStatus/>
  <cp:revision>1</cp:revision>
</cp:coreProperties>
</file>