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15" activeTab="0"/>
  </bookViews>
  <sheets>
    <sheet name="Entrata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<sst xmlns="http://schemas.openxmlformats.org/spreadsheetml/2006/main" count="143" uniqueCount="89">
  <si>
    <t>Funzioni di istruzione pubblica</t>
  </si>
  <si>
    <t>Funzioni generali di amministrazione, di gestione e di controllo</t>
  </si>
  <si>
    <t>Funzioni nel campo dei trasporti</t>
  </si>
  <si>
    <t>Funzioni nel campo della tutela ambientale</t>
  </si>
  <si>
    <t>Funzioni nel campo dello sviluppo economico</t>
  </si>
  <si>
    <t>Funzioni nel settore sociale</t>
  </si>
  <si>
    <t>Funzioni nel settore turistico, sportivo e ricreativo</t>
  </si>
  <si>
    <t>Funzioni relative alla cultura ed ai beni culturali</t>
  </si>
  <si>
    <t>Funzioni riguardanti la gestione del territorio</t>
  </si>
  <si>
    <t>Spese correnti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</si>
  <si>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</si>
  <si>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</si>
  <si>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</si>
  <si>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</si>
  <si>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</si>
  <si>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</si>
  <si>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</si>
  <si>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</si>
  <si>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Fondo di svalutazione crediti</t>
  </si>
  <si>
    <t>Fondo di riserva</t>
  </si>
  <si>
    <t>Spese in conto capitale</t>
  </si>
  <si>
    <t>Acquisizione di beni immobili</t>
  </si>
  <si>
    <t>Espropri e servitu onerose</t>
  </si>
  <si>
    <t>Acquisto di beni specifici per realizzazioni in economia</t>
  </si>
  <si>
    <t>Acquisizione di beni mobili, macchine ed attrezzature tecnico-scientifiche</t>
  </si>
  <si>
    <t>Incarichi professionali esterni</t>
  </si>
  <si>
    <t>Trasferimenti di capitale</t>
  </si>
  <si>
    <t>Concessioni di crediti ed anticipazioni</t>
  </si>
  <si>
    <t>IMPEGNATO</t>
  </si>
  <si>
    <t xml:space="preserve"> competenza</t>
  </si>
  <si>
    <t>PAGAMENTI</t>
  </si>
  <si>
    <t>cassa</t>
  </si>
  <si>
    <t>totale</t>
  </si>
  <si>
    <t>SPESA</t>
  </si>
  <si>
    <t>Utlizzo di beni di tersi per realizzazioni in economia</t>
  </si>
  <si>
    <t>TOTALE SPESA PER CLASSIFICAZIONE FUNZIONALE</t>
  </si>
  <si>
    <t>Totale Titolo 1° Spese correnti</t>
  </si>
  <si>
    <t>Totale Titolo 2° Spese in conto capitale</t>
  </si>
  <si>
    <t>Totale Titolo 3° Spese per rimborso dei prestiti</t>
  </si>
  <si>
    <t>Totale Titolo 4° Spese per servizi per conto terzi</t>
  </si>
  <si>
    <t>Ammortamenti di esercizio</t>
  </si>
  <si>
    <t>Partecipazioni azionarie</t>
  </si>
  <si>
    <t>Conferimenti di capitale</t>
  </si>
  <si>
    <t>Imposte</t>
  </si>
  <si>
    <t>Contributi e trasferimenti correnti dello stato</t>
  </si>
  <si>
    <t>Contributi e trasferimenti correnti della regione</t>
  </si>
  <si>
    <t>Contributi e trasferimenti correnti della regione per funzioni delegate</t>
  </si>
  <si>
    <t>Contributi e trasferimenti da parte di organismi comunitari ed internazionali</t>
  </si>
  <si>
    <t>Contributi e trasferimenti correnti da altri enti del settore pubblico</t>
  </si>
  <si>
    <t>Proventi dei servizi pubblici</t>
  </si>
  <si>
    <t>Proventi dei beni dell'Ente</t>
  </si>
  <si>
    <t>Interessi su anticipazioni e crediti</t>
  </si>
  <si>
    <t>Utili netti delle aziende speciali e partecipate, dividendi di societa</t>
  </si>
  <si>
    <t>Proventi diversi</t>
  </si>
  <si>
    <t>Alienazioni di beni patrimoniali</t>
  </si>
  <si>
    <t>Trasferimenti di capitale dello stato</t>
  </si>
  <si>
    <t>Trasferimenti di capitale dalla regione</t>
  </si>
  <si>
    <t>Trasferimenti di capitale da altri enti del settore pubblico</t>
  </si>
  <si>
    <t>Trasferimenti di capitale da altri soggetti</t>
  </si>
  <si>
    <t>Riscossione di crediti</t>
  </si>
  <si>
    <t>Assunzione di mutui e prestiti</t>
  </si>
  <si>
    <t>Categoria 1°</t>
  </si>
  <si>
    <t>Categoria 2°</t>
  </si>
  <si>
    <t>Categoria 3°</t>
  </si>
  <si>
    <t>Tasse</t>
  </si>
  <si>
    <t>Altri tributi</t>
  </si>
  <si>
    <t>Categoria 4°</t>
  </si>
  <si>
    <t>Categoria 5°</t>
  </si>
  <si>
    <t>Totale Titolo I</t>
  </si>
  <si>
    <t>TITOLO I ENTRATE TRIBUTARIE</t>
  </si>
  <si>
    <t>TITOLO II ENTRATE DERIVANTI DA CONTRIBUTI E TRASFERIMENTI CORRENTI</t>
  </si>
  <si>
    <t>COMPETENZA</t>
  </si>
  <si>
    <t>CASSA</t>
  </si>
  <si>
    <t>ENTRATA PER CODIFICA ECONOMICA</t>
  </si>
  <si>
    <t>TOTALE GENERALE DELLE ENTRATE</t>
  </si>
  <si>
    <t>Totale Titolo II</t>
  </si>
  <si>
    <t>Totale Titolo III</t>
  </si>
  <si>
    <t>Totale Titolo IV</t>
  </si>
  <si>
    <t>Totale Titolo V</t>
  </si>
  <si>
    <t>Categoria 6°</t>
  </si>
  <si>
    <t>TITOLO III ENTRATA EXTRATRIBUTARIE</t>
  </si>
  <si>
    <t>Totale Titolo VI ENTRATE DERIVANTI DA SERVIZI PER CONTO DI TERZI</t>
  </si>
  <si>
    <t>ENTRATE DERIVANTI DA ACCENSIONE DI PRESTITI</t>
  </si>
  <si>
    <t>ENTRATA DA ALIENAZIONI E DA CONTRIBUTI IN CONTO CAPITALE</t>
  </si>
  <si>
    <t>ENTRATA</t>
  </si>
  <si>
    <t>Anticipazione di cassa</t>
  </si>
  <si>
    <t>Finanziamenti a breve termine</t>
  </si>
  <si>
    <t>Emissione di prestiti obbligazionari</t>
  </si>
  <si>
    <t>DATI RENDICONTO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</si>
</sst>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43" fontId="0" fillId="0" borderId="1" xfId="15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wrapText="1"/>
    </xf>
    <xf numFmtId="43" fontId="1" fillId="0" borderId="1" xfId="15" applyFont="1" applyBorder="1" applyAlignment="1">
      <alignment/>
    </xf>
    <xf numFmtId="0" fontId="1" fillId="0" borderId="0" xfId="0" applyFont="1" applyAlignment="1">
      <alignment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3" fontId="0" fillId="0" borderId="1" xfId="15" applyFill="1" applyBorder="1" applyAlignment="1">
      <alignment/>
    </xf>
    <xf numFmtId="43" fontId="1" fillId="0" borderId="1" xfId="15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43" fontId="0" fillId="0" borderId="0" xfId="15" applyBorder="1" applyAlignment="1">
      <alignment/>
    </xf>
    <xf numFmtId="43" fontId="0" fillId="0" borderId="9" xfId="15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43" fontId="0" fillId="0" borderId="4" xfId="15" applyBorder="1" applyAlignment="1">
      <alignment/>
    </xf>
    <xf numFmtId="43" fontId="1" fillId="0" borderId="4" xfId="15" applyFont="1" applyFill="1" applyBorder="1" applyAlignment="1">
      <alignment/>
    </xf>
    <xf numFmtId="43" fontId="1" fillId="0" borderId="4" xfId="15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43" fontId="0" fillId="0" borderId="4" xfId="15" applyFill="1" applyBorder="1" applyAlignment="1">
      <alignment/>
    </xf>
    <xf numFmtId="43" fontId="1" fillId="0" borderId="5" xfId="15" applyFont="1" applyBorder="1" applyAlignment="1">
      <alignment/>
    </xf>
    <xf numFmtId="43" fontId="0" fillId="0" borderId="5" xfId="15" applyBorder="1" applyAlignment="1">
      <alignment/>
    </xf>
    <xf numFmtId="0" fontId="0" fillId="0" borderId="11" xfId="0" applyBorder="1" applyAlignment="1">
      <alignment horizontal="center"/>
    </xf>
    <xf numFmtId="43" fontId="0" fillId="0" borderId="6" xfId="15" applyBorder="1" applyAlignment="1">
      <alignment/>
    </xf>
    <xf numFmtId="43" fontId="0" fillId="0" borderId="12" xfId="15" applyBorder="1" applyAlignment="1">
      <alignment/>
    </xf>
    <xf numFmtId="43" fontId="1" fillId="0" borderId="6" xfId="15" applyFont="1" applyFill="1" applyBorder="1" applyAlignment="1">
      <alignment/>
    </xf>
    <xf numFmtId="0" fontId="0" fillId="0" borderId="6" xfId="0" applyBorder="1" applyAlignment="1">
      <alignment/>
    </xf>
    <xf numFmtId="43" fontId="0" fillId="0" borderId="13" xfId="0" applyNumberForma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3" fontId="1" fillId="0" borderId="16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1" xfId="0" applyBorder="1" applyAlignment="1">
      <alignment/>
    </xf>
    <xf numFmtId="43" fontId="0" fillId="0" borderId="1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4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3" fontId="0" fillId="0" borderId="7" xfId="15" applyBorder="1" applyAlignment="1">
      <alignment/>
    </xf>
    <xf numFmtId="43" fontId="0" fillId="0" borderId="3" xfId="15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43" fontId="0" fillId="0" borderId="1" xfId="15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43" fontId="0" fillId="0" borderId="20" xfId="0" applyNumberFormat="1" applyBorder="1" applyAlignment="1">
      <alignment/>
    </xf>
    <xf numFmtId="43" fontId="1" fillId="0" borderId="20" xfId="0" applyNumberFormat="1" applyFont="1" applyBorder="1" applyAlignment="1">
      <alignment/>
    </xf>
    <xf numFmtId="43" fontId="0" fillId="0" borderId="4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1" fillId="0" borderId="2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K47" sqref="K47"/>
    </sheetView>
  </sheetViews>
  <sheetFormatPr defaultColWidth="9.140625" defaultRowHeight="12.75"/>
  <cols>
    <col min="1" max="1" width="11.140625" style="0" bestFit="1" customWidth="1"/>
    <col min="2" max="2" width="73.8515625" style="0" customWidth="1"/>
    <col min="3" max="4" width="18.140625" style="0" customWidth="1"/>
  </cols>
  <sheetData>
    <row r="1" ht="12.75">
      <c r="A1" s="13" t="s">
        <v>84</v>
      </c>
    </row>
    <row r="2" ht="12.75">
      <c r="A2" s="13" t="s">
        <v>88</v>
      </c>
    </row>
    <row r="4" spans="1:4" ht="12.75">
      <c r="A4" s="68"/>
      <c r="B4" s="69" t="s">
        <v>73</v>
      </c>
      <c r="C4" s="70" t="s">
        <v>71</v>
      </c>
      <c r="D4" s="43" t="s">
        <v>72</v>
      </c>
    </row>
    <row r="5" spans="1:4" ht="12.75">
      <c r="A5" s="65"/>
      <c r="B5" s="66"/>
      <c r="C5" s="84"/>
      <c r="D5" s="67"/>
    </row>
    <row r="6" spans="1:4" ht="12.75">
      <c r="A6" s="59"/>
      <c r="B6" s="74" t="s">
        <v>69</v>
      </c>
      <c r="C6" s="85"/>
      <c r="D6" s="60"/>
    </row>
    <row r="7" spans="1:4" ht="12.75">
      <c r="A7" s="59" t="s">
        <v>61</v>
      </c>
      <c r="B7" s="5" t="s">
        <v>43</v>
      </c>
      <c r="C7" s="85">
        <v>55450608.89</v>
      </c>
      <c r="D7" s="60">
        <v>50881020.94</v>
      </c>
    </row>
    <row r="8" spans="1:4" ht="12.75">
      <c r="A8" s="59" t="s">
        <v>62</v>
      </c>
      <c r="B8" s="1" t="s">
        <v>64</v>
      </c>
      <c r="C8" s="85"/>
      <c r="D8" s="60"/>
    </row>
    <row r="9" spans="1:4" ht="12.75">
      <c r="A9" s="59" t="s">
        <v>63</v>
      </c>
      <c r="B9" s="1" t="s">
        <v>65</v>
      </c>
      <c r="C9" s="85"/>
      <c r="D9" s="60"/>
    </row>
    <row r="10" spans="1:4" s="13" customFormat="1" ht="12.75">
      <c r="A10" s="51"/>
      <c r="B10" s="10" t="s">
        <v>68</v>
      </c>
      <c r="C10" s="86">
        <f>SUM(C7:C9)</f>
        <v>55450608.89</v>
      </c>
      <c r="D10" s="61">
        <f>SUM(D7:D9)</f>
        <v>50881020.94</v>
      </c>
    </row>
    <row r="11" spans="1:4" ht="12.75">
      <c r="A11" s="59"/>
      <c r="B11" s="1"/>
      <c r="C11" s="85"/>
      <c r="D11" s="60"/>
    </row>
    <row r="12" spans="1:4" ht="12.75">
      <c r="A12" s="59"/>
      <c r="B12" s="74" t="s">
        <v>70</v>
      </c>
      <c r="C12" s="85"/>
      <c r="D12" s="60"/>
    </row>
    <row r="13" spans="1:4" ht="12.75">
      <c r="A13" s="59" t="s">
        <v>61</v>
      </c>
      <c r="B13" s="5" t="s">
        <v>44</v>
      </c>
      <c r="C13" s="85">
        <v>1578407.84</v>
      </c>
      <c r="D13" s="60">
        <v>1500728.08</v>
      </c>
    </row>
    <row r="14" spans="1:4" ht="12.75">
      <c r="A14" s="59" t="s">
        <v>62</v>
      </c>
      <c r="B14" s="1" t="s">
        <v>45</v>
      </c>
      <c r="C14" s="85">
        <v>7858778.54</v>
      </c>
      <c r="D14" s="60">
        <v>4642535.49</v>
      </c>
    </row>
    <row r="15" spans="1:4" ht="12.75">
      <c r="A15" s="59" t="s">
        <v>63</v>
      </c>
      <c r="B15" s="1" t="s">
        <v>46</v>
      </c>
      <c r="C15" s="85">
        <v>16278825.47</v>
      </c>
      <c r="D15" s="60">
        <v>10877223.2</v>
      </c>
    </row>
    <row r="16" spans="1:4" ht="12.75">
      <c r="A16" s="59" t="s">
        <v>66</v>
      </c>
      <c r="B16" s="1" t="s">
        <v>47</v>
      </c>
      <c r="C16" s="85">
        <v>23178.01</v>
      </c>
      <c r="D16" s="60">
        <v>7934.74</v>
      </c>
    </row>
    <row r="17" spans="1:4" ht="12.75">
      <c r="A17" s="59" t="s">
        <v>67</v>
      </c>
      <c r="B17" s="1" t="s">
        <v>48</v>
      </c>
      <c r="C17" s="85">
        <v>680640.82</v>
      </c>
      <c r="D17" s="60">
        <v>517081.47</v>
      </c>
    </row>
    <row r="18" spans="1:4" ht="12.75">
      <c r="A18" s="59"/>
      <c r="B18" s="10" t="s">
        <v>75</v>
      </c>
      <c r="C18" s="85">
        <f>SUM(C13:C17)</f>
        <v>26419830.680000003</v>
      </c>
      <c r="D18" s="60">
        <f>SUM(D13:D17)</f>
        <v>17545502.979999997</v>
      </c>
    </row>
    <row r="19" spans="1:4" ht="12.75">
      <c r="A19" s="59"/>
      <c r="B19" s="1"/>
      <c r="C19" s="85"/>
      <c r="D19" s="60"/>
    </row>
    <row r="20" spans="1:4" ht="12.75">
      <c r="A20" s="59"/>
      <c r="B20" s="1" t="s">
        <v>80</v>
      </c>
      <c r="C20" s="85"/>
      <c r="D20" s="60"/>
    </row>
    <row r="21" spans="1:4" ht="12.75">
      <c r="A21" s="59" t="s">
        <v>61</v>
      </c>
      <c r="B21" s="1" t="s">
        <v>49</v>
      </c>
      <c r="C21" s="85">
        <v>813316.11</v>
      </c>
      <c r="D21" s="60">
        <v>763301</v>
      </c>
    </row>
    <row r="22" spans="1:4" ht="12.75">
      <c r="A22" s="59" t="s">
        <v>62</v>
      </c>
      <c r="B22" s="1" t="s">
        <v>50</v>
      </c>
      <c r="C22" s="85">
        <v>642502.47</v>
      </c>
      <c r="D22" s="60">
        <v>602798.94</v>
      </c>
    </row>
    <row r="23" spans="1:4" ht="12.75">
      <c r="A23" s="59" t="s">
        <v>63</v>
      </c>
      <c r="B23" s="1" t="s">
        <v>51</v>
      </c>
      <c r="C23" s="85">
        <v>16429.6</v>
      </c>
      <c r="D23" s="60">
        <v>16429.6</v>
      </c>
    </row>
    <row r="24" spans="1:4" ht="12.75">
      <c r="A24" s="59" t="s">
        <v>66</v>
      </c>
      <c r="B24" s="1" t="s">
        <v>52</v>
      </c>
      <c r="C24" s="85">
        <v>1400295</v>
      </c>
      <c r="D24" s="60">
        <v>1400295</v>
      </c>
    </row>
    <row r="25" spans="1:4" ht="12.75">
      <c r="A25" s="59" t="s">
        <v>67</v>
      </c>
      <c r="B25" s="1" t="s">
        <v>53</v>
      </c>
      <c r="C25" s="85">
        <v>1850339.63</v>
      </c>
      <c r="D25" s="60">
        <v>1696888.19</v>
      </c>
    </row>
    <row r="26" spans="1:4" ht="12.75">
      <c r="A26" s="59"/>
      <c r="B26" s="10" t="s">
        <v>76</v>
      </c>
      <c r="C26" s="85">
        <f>SUM(C21:C25)</f>
        <v>4722882.8100000005</v>
      </c>
      <c r="D26" s="60">
        <f>SUM(D21:D25)</f>
        <v>4479712.73</v>
      </c>
    </row>
    <row r="27" spans="1:4" ht="12.75">
      <c r="A27" s="59"/>
      <c r="B27" s="83"/>
      <c r="C27" s="85"/>
      <c r="D27" s="60"/>
    </row>
    <row r="28" spans="1:4" ht="12.75">
      <c r="A28" s="59"/>
      <c r="B28" s="71" t="s">
        <v>83</v>
      </c>
      <c r="C28" s="85"/>
      <c r="D28" s="60"/>
    </row>
    <row r="29" spans="1:4" ht="12.75">
      <c r="A29" s="59" t="s">
        <v>61</v>
      </c>
      <c r="B29" s="1" t="s">
        <v>54</v>
      </c>
      <c r="C29" s="85">
        <v>14070.67</v>
      </c>
      <c r="D29" s="60">
        <v>5865.97</v>
      </c>
    </row>
    <row r="30" spans="1:4" ht="12.75">
      <c r="A30" s="59" t="s">
        <v>62</v>
      </c>
      <c r="B30" s="1" t="s">
        <v>55</v>
      </c>
      <c r="C30" s="85"/>
      <c r="D30" s="60">
        <v>0</v>
      </c>
    </row>
    <row r="31" spans="1:4" ht="12.75">
      <c r="A31" s="59" t="s">
        <v>63</v>
      </c>
      <c r="B31" s="1" t="s">
        <v>56</v>
      </c>
      <c r="C31" s="85">
        <v>10172850.36</v>
      </c>
      <c r="D31" s="60">
        <v>6062214.4</v>
      </c>
    </row>
    <row r="32" spans="1:4" ht="12.75">
      <c r="A32" s="59" t="s">
        <v>66</v>
      </c>
      <c r="B32" s="1" t="s">
        <v>57</v>
      </c>
      <c r="C32" s="85">
        <v>218688.68</v>
      </c>
      <c r="D32" s="60">
        <v>218688.68</v>
      </c>
    </row>
    <row r="33" spans="1:4" ht="12.75">
      <c r="A33" s="59" t="s">
        <v>67</v>
      </c>
      <c r="B33" s="1" t="s">
        <v>58</v>
      </c>
      <c r="C33" s="85">
        <v>386588.34</v>
      </c>
      <c r="D33" s="60">
        <v>27519.81</v>
      </c>
    </row>
    <row r="34" spans="1:4" ht="12.75">
      <c r="A34" s="59" t="s">
        <v>79</v>
      </c>
      <c r="B34" s="1" t="s">
        <v>59</v>
      </c>
      <c r="C34" s="85"/>
      <c r="D34" s="60">
        <v>0</v>
      </c>
    </row>
    <row r="35" spans="1:4" ht="12.75">
      <c r="A35" s="59"/>
      <c r="B35" s="10" t="s">
        <v>77</v>
      </c>
      <c r="C35" s="85">
        <f>SUM(C29:C34)</f>
        <v>10792198.049999999</v>
      </c>
      <c r="D35" s="60">
        <f>SUM(D29:D34)</f>
        <v>6314288.859999999</v>
      </c>
    </row>
    <row r="36" spans="1:4" ht="12.75">
      <c r="A36" s="74"/>
      <c r="B36" s="75"/>
      <c r="C36" s="87"/>
      <c r="D36" s="76"/>
    </row>
    <row r="37" spans="1:4" ht="12.75">
      <c r="A37" s="74"/>
      <c r="B37" s="74" t="s">
        <v>82</v>
      </c>
      <c r="C37" s="87"/>
      <c r="D37" s="76"/>
    </row>
    <row r="38" spans="1:4" ht="12.75">
      <c r="A38" s="72" t="s">
        <v>61</v>
      </c>
      <c r="B38" s="39" t="s">
        <v>85</v>
      </c>
      <c r="C38" s="88"/>
      <c r="D38" s="73"/>
    </row>
    <row r="39" spans="1:4" ht="12.75">
      <c r="A39" s="59" t="s">
        <v>62</v>
      </c>
      <c r="B39" s="39" t="s">
        <v>86</v>
      </c>
      <c r="C39" s="85"/>
      <c r="D39" s="60"/>
    </row>
    <row r="40" spans="1:4" ht="12.75">
      <c r="A40" s="59" t="s">
        <v>63</v>
      </c>
      <c r="B40" s="39" t="s">
        <v>60</v>
      </c>
      <c r="C40" s="85"/>
      <c r="D40" s="60">
        <v>0</v>
      </c>
    </row>
    <row r="41" spans="1:4" ht="12.75">
      <c r="A41" s="59" t="s">
        <v>66</v>
      </c>
      <c r="B41" s="39" t="s">
        <v>87</v>
      </c>
      <c r="C41" s="85"/>
      <c r="D41" s="60"/>
    </row>
    <row r="42" spans="1:4" ht="12.75">
      <c r="A42" s="59"/>
      <c r="B42" s="90" t="s">
        <v>78</v>
      </c>
      <c r="C42" s="85"/>
      <c r="D42" s="60">
        <f>SUM(D38:D41)</f>
        <v>0</v>
      </c>
    </row>
    <row r="43" spans="1:4" ht="12.75">
      <c r="A43" s="59"/>
      <c r="B43" s="1"/>
      <c r="C43" s="85"/>
      <c r="D43" s="60"/>
    </row>
    <row r="44" spans="1:4" ht="12.75">
      <c r="A44" s="59"/>
      <c r="B44" s="10" t="s">
        <v>81</v>
      </c>
      <c r="C44" s="85">
        <v>8232465.57</v>
      </c>
      <c r="D44" s="60">
        <v>8156857.31</v>
      </c>
    </row>
    <row r="45" spans="1:4" ht="12.75">
      <c r="A45" s="59"/>
      <c r="B45" s="1"/>
      <c r="C45" s="85"/>
      <c r="D45" s="60"/>
    </row>
    <row r="46" spans="1:4" s="13" customFormat="1" ht="12.75">
      <c r="A46" s="62"/>
      <c r="B46" s="63" t="s">
        <v>74</v>
      </c>
      <c r="C46" s="89">
        <f>SUM(C10+C18+C26+C35+C44)</f>
        <v>105617986</v>
      </c>
      <c r="D46" s="64">
        <f>SUM(D10+D18+D26+D35+D42+D44)</f>
        <v>87377382.82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V39" sqref="V39"/>
    </sheetView>
  </sheetViews>
  <sheetFormatPr defaultColWidth="9.140625" defaultRowHeight="12.75"/>
  <cols>
    <col min="1" max="1" width="5.00390625" style="0" customWidth="1"/>
    <col min="2" max="2" width="66.8515625" style="4" customWidth="1"/>
    <col min="3" max="14" width="15.57421875" style="0" customWidth="1"/>
    <col min="15" max="16" width="15.57421875" style="19" customWidth="1"/>
    <col min="17" max="22" width="15.57421875" style="0" customWidth="1"/>
  </cols>
  <sheetData>
    <row r="1" ht="12.75">
      <c r="A1" s="13" t="s">
        <v>33</v>
      </c>
    </row>
    <row r="2" ht="12.75">
      <c r="A2" s="13" t="s">
        <v>88</v>
      </c>
    </row>
    <row r="4" spans="1:22" s="13" customFormat="1" ht="12.75">
      <c r="A4" s="44"/>
      <c r="B4" s="45"/>
      <c r="C4" s="93" t="s">
        <v>1</v>
      </c>
      <c r="D4" s="94"/>
      <c r="E4" s="96" t="s">
        <v>0</v>
      </c>
      <c r="F4" s="97"/>
      <c r="G4" s="93" t="s">
        <v>7</v>
      </c>
      <c r="H4" s="94"/>
      <c r="I4" s="93" t="s">
        <v>6</v>
      </c>
      <c r="J4" s="94"/>
      <c r="K4" s="93" t="s">
        <v>2</v>
      </c>
      <c r="L4" s="94"/>
      <c r="M4" s="93" t="s">
        <v>8</v>
      </c>
      <c r="N4" s="94"/>
      <c r="O4" s="91" t="s">
        <v>3</v>
      </c>
      <c r="P4" s="92"/>
      <c r="Q4" s="93" t="s">
        <v>5</v>
      </c>
      <c r="R4" s="94"/>
      <c r="S4" s="93" t="s">
        <v>4</v>
      </c>
      <c r="T4" s="95"/>
      <c r="U4" s="93" t="s">
        <v>32</v>
      </c>
      <c r="V4" s="94"/>
    </row>
    <row r="5" spans="1:22" ht="12.75">
      <c r="A5" s="46"/>
      <c r="B5" s="2"/>
      <c r="C5" s="8" t="s">
        <v>28</v>
      </c>
      <c r="D5" s="7" t="s">
        <v>30</v>
      </c>
      <c r="E5" s="8" t="s">
        <v>28</v>
      </c>
      <c r="F5" s="7" t="s">
        <v>30</v>
      </c>
      <c r="G5" s="8" t="s">
        <v>28</v>
      </c>
      <c r="H5" s="7" t="s">
        <v>30</v>
      </c>
      <c r="I5" s="8" t="s">
        <v>28</v>
      </c>
      <c r="J5" s="7" t="s">
        <v>30</v>
      </c>
      <c r="K5" s="8" t="s">
        <v>28</v>
      </c>
      <c r="L5" s="7" t="s">
        <v>30</v>
      </c>
      <c r="M5" s="8" t="s">
        <v>28</v>
      </c>
      <c r="N5" s="7" t="s">
        <v>30</v>
      </c>
      <c r="O5" s="14" t="s">
        <v>28</v>
      </c>
      <c r="P5" s="15" t="s">
        <v>30</v>
      </c>
      <c r="Q5" s="8" t="s">
        <v>28</v>
      </c>
      <c r="R5" s="7" t="s">
        <v>30</v>
      </c>
      <c r="S5" s="8" t="s">
        <v>28</v>
      </c>
      <c r="T5" s="8" t="s">
        <v>30</v>
      </c>
      <c r="U5" s="8" t="s">
        <v>28</v>
      </c>
      <c r="V5" s="7" t="s">
        <v>30</v>
      </c>
    </row>
    <row r="6" spans="1:22" s="33" customFormat="1" ht="12.75">
      <c r="A6" s="47"/>
      <c r="B6" s="32"/>
      <c r="C6" s="9" t="s">
        <v>29</v>
      </c>
      <c r="D6" s="7" t="s">
        <v>31</v>
      </c>
      <c r="E6" s="9" t="s">
        <v>29</v>
      </c>
      <c r="F6" s="7" t="s">
        <v>31</v>
      </c>
      <c r="G6" s="9" t="s">
        <v>29</v>
      </c>
      <c r="H6" s="7" t="s">
        <v>31</v>
      </c>
      <c r="I6" s="9" t="s">
        <v>29</v>
      </c>
      <c r="J6" s="7" t="s">
        <v>31</v>
      </c>
      <c r="K6" s="9" t="s">
        <v>29</v>
      </c>
      <c r="L6" s="7" t="s">
        <v>31</v>
      </c>
      <c r="M6" s="9" t="s">
        <v>29</v>
      </c>
      <c r="N6" s="7" t="s">
        <v>31</v>
      </c>
      <c r="O6" s="16" t="s">
        <v>29</v>
      </c>
      <c r="P6" s="15" t="s">
        <v>31</v>
      </c>
      <c r="Q6" s="9" t="s">
        <v>29</v>
      </c>
      <c r="R6" s="7" t="s">
        <v>31</v>
      </c>
      <c r="S6" s="9" t="s">
        <v>29</v>
      </c>
      <c r="T6" s="8" t="s">
        <v>31</v>
      </c>
      <c r="U6" s="55" t="s">
        <v>29</v>
      </c>
      <c r="V6" s="7" t="s">
        <v>31</v>
      </c>
    </row>
    <row r="7" spans="1:22" s="21" customFormat="1" ht="12.75">
      <c r="A7" s="48" t="s">
        <v>9</v>
      </c>
      <c r="B7" s="20"/>
      <c r="C7" s="20"/>
      <c r="D7" s="24"/>
      <c r="E7" s="20"/>
      <c r="F7" s="23"/>
      <c r="G7" s="20"/>
      <c r="H7" s="24"/>
      <c r="I7" s="20"/>
      <c r="J7" s="24"/>
      <c r="K7" s="20"/>
      <c r="L7" s="24"/>
      <c r="M7" s="20"/>
      <c r="N7" s="24"/>
      <c r="O7" s="20"/>
      <c r="P7" s="24"/>
      <c r="Q7" s="20"/>
      <c r="R7" s="24"/>
      <c r="S7" s="20"/>
      <c r="T7" s="24"/>
      <c r="U7" s="48"/>
      <c r="V7" s="25"/>
    </row>
    <row r="8" spans="1:22" ht="12.75">
      <c r="A8" s="49">
        <v>1</v>
      </c>
      <c r="B8" s="3" t="s">
        <v>10</v>
      </c>
      <c r="C8" s="82">
        <v>5774486.28</v>
      </c>
      <c r="D8" s="6">
        <v>5726322.32</v>
      </c>
      <c r="E8" s="6">
        <v>2649907.94</v>
      </c>
      <c r="F8" s="6">
        <v>2644915.58</v>
      </c>
      <c r="G8" s="6">
        <v>151520.31</v>
      </c>
      <c r="H8" s="6">
        <v>151455.86</v>
      </c>
      <c r="I8" s="6">
        <v>240000.76</v>
      </c>
      <c r="J8" s="6">
        <v>240000.76</v>
      </c>
      <c r="K8" s="6">
        <v>0</v>
      </c>
      <c r="L8" s="6">
        <v>0</v>
      </c>
      <c r="M8" s="6">
        <v>3745303.15</v>
      </c>
      <c r="N8" s="6">
        <v>3718050.74</v>
      </c>
      <c r="O8" s="17">
        <v>1597554.79</v>
      </c>
      <c r="P8" s="17">
        <v>1595980</v>
      </c>
      <c r="Q8" s="6">
        <v>273046.79</v>
      </c>
      <c r="R8" s="6">
        <v>221407.8</v>
      </c>
      <c r="S8" s="6">
        <v>3858106.8</v>
      </c>
      <c r="T8" s="6">
        <v>3627391.35</v>
      </c>
      <c r="U8" s="56">
        <f>C8+E8+G8+I8+K8+M8+O8+Q8+S8</f>
        <v>18289926.82</v>
      </c>
      <c r="V8" s="57">
        <f>D8+F8+H8+J8+L8+N8+P8+R8+T8</f>
        <v>17925524.41</v>
      </c>
    </row>
    <row r="9" spans="1:22" ht="12.75">
      <c r="A9" s="49">
        <v>2</v>
      </c>
      <c r="B9" s="3" t="s">
        <v>11</v>
      </c>
      <c r="C9" s="81">
        <v>55438.56</v>
      </c>
      <c r="D9" s="80">
        <v>43608.13</v>
      </c>
      <c r="E9" s="78">
        <v>7000</v>
      </c>
      <c r="F9" s="6">
        <v>1437.93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140790.1</v>
      </c>
      <c r="N9" s="6">
        <v>78062.49</v>
      </c>
      <c r="O9" s="17">
        <v>153191.14</v>
      </c>
      <c r="P9" s="17">
        <v>95599.04</v>
      </c>
      <c r="Q9" s="6">
        <v>0</v>
      </c>
      <c r="R9" s="6">
        <v>0</v>
      </c>
      <c r="S9" s="6">
        <v>1020.75</v>
      </c>
      <c r="T9" s="6">
        <v>175.68</v>
      </c>
      <c r="U9" s="56">
        <f aca="true" t="shared" si="0" ref="U9:U34">C9+E9+G9+I9+K9+M9+O9+Q9+S9</f>
        <v>357440.55000000005</v>
      </c>
      <c r="V9" s="34">
        <f aca="true" t="shared" si="1" ref="V9:V34">D9+F9+H9+J9+L9+N9+P9+R9+T9</f>
        <v>218883.27</v>
      </c>
    </row>
    <row r="10" spans="1:22" ht="12.75">
      <c r="A10" s="49">
        <v>3</v>
      </c>
      <c r="B10" s="3" t="s">
        <v>12</v>
      </c>
      <c r="C10" s="81">
        <v>3080207.6</v>
      </c>
      <c r="D10" s="77">
        <v>2555752.54</v>
      </c>
      <c r="E10" s="6">
        <v>8478698.99</v>
      </c>
      <c r="F10" s="6">
        <v>6199255.27</v>
      </c>
      <c r="G10" s="6">
        <v>226821.96</v>
      </c>
      <c r="H10" s="6">
        <v>201867.41</v>
      </c>
      <c r="I10" s="6">
        <v>20097.16</v>
      </c>
      <c r="J10" s="6">
        <v>15076.86</v>
      </c>
      <c r="K10" s="6">
        <v>22680.64</v>
      </c>
      <c r="L10" s="6">
        <v>19862.88</v>
      </c>
      <c r="M10" s="6">
        <v>1615856.88</v>
      </c>
      <c r="N10" s="6">
        <v>1383357.49</v>
      </c>
      <c r="O10" s="17">
        <v>402991.14</v>
      </c>
      <c r="P10" s="17">
        <v>220421.97</v>
      </c>
      <c r="Q10" s="6">
        <v>131208.05</v>
      </c>
      <c r="R10" s="6">
        <v>114297.47</v>
      </c>
      <c r="S10" s="6">
        <v>3279047.03</v>
      </c>
      <c r="T10" s="6">
        <v>2307225.16</v>
      </c>
      <c r="U10" s="56">
        <f t="shared" si="0"/>
        <v>17257609.450000003</v>
      </c>
      <c r="V10" s="34">
        <f t="shared" si="1"/>
        <v>13017117.05</v>
      </c>
    </row>
    <row r="11" spans="1:22" ht="12.75">
      <c r="A11" s="49">
        <v>4</v>
      </c>
      <c r="B11" s="3" t="s">
        <v>13</v>
      </c>
      <c r="C11" s="81">
        <v>1117003.4</v>
      </c>
      <c r="D11" s="80">
        <v>1032736.93</v>
      </c>
      <c r="E11" s="78">
        <v>508794.5</v>
      </c>
      <c r="F11" s="6">
        <v>508794.5</v>
      </c>
      <c r="G11" s="6">
        <v>0</v>
      </c>
      <c r="H11" s="6">
        <v>0</v>
      </c>
      <c r="I11" s="6">
        <v>0</v>
      </c>
      <c r="J11" s="6">
        <v>0</v>
      </c>
      <c r="K11" s="6">
        <v>1074882</v>
      </c>
      <c r="L11" s="6">
        <v>1074882</v>
      </c>
      <c r="M11" s="6">
        <v>90185.79</v>
      </c>
      <c r="N11" s="6">
        <v>46649.18</v>
      </c>
      <c r="O11" s="17">
        <v>2876.14</v>
      </c>
      <c r="P11" s="17">
        <v>2876.14</v>
      </c>
      <c r="Q11" s="6">
        <v>0</v>
      </c>
      <c r="R11" s="6">
        <v>0</v>
      </c>
      <c r="S11" s="6">
        <v>0</v>
      </c>
      <c r="T11" s="6">
        <v>0</v>
      </c>
      <c r="U11" s="56">
        <f t="shared" si="0"/>
        <v>2793741.83</v>
      </c>
      <c r="V11" s="34">
        <f t="shared" si="1"/>
        <v>2665938.7500000005</v>
      </c>
    </row>
    <row r="12" spans="1:22" ht="12.75">
      <c r="A12" s="49">
        <v>5</v>
      </c>
      <c r="B12" s="3" t="s">
        <v>14</v>
      </c>
      <c r="C12" s="81">
        <v>28341350.3</v>
      </c>
      <c r="D12" s="77">
        <v>4761926.03</v>
      </c>
      <c r="E12" s="6">
        <v>7625819.69</v>
      </c>
      <c r="F12" s="6">
        <v>5578300.18</v>
      </c>
      <c r="G12" s="6">
        <v>609410</v>
      </c>
      <c r="H12" s="6">
        <v>336713</v>
      </c>
      <c r="I12" s="6">
        <v>373217.78</v>
      </c>
      <c r="J12" s="6">
        <v>126113.22</v>
      </c>
      <c r="K12" s="6">
        <v>15070.54</v>
      </c>
      <c r="L12" s="6">
        <v>15070.54</v>
      </c>
      <c r="M12" s="6">
        <v>39400</v>
      </c>
      <c r="N12" s="6">
        <v>35400</v>
      </c>
      <c r="O12" s="17">
        <v>478593.93</v>
      </c>
      <c r="P12" s="17">
        <v>279014.38</v>
      </c>
      <c r="Q12" s="6">
        <v>450386.11</v>
      </c>
      <c r="R12" s="6">
        <v>448886.11</v>
      </c>
      <c r="S12" s="6">
        <v>3934436.06</v>
      </c>
      <c r="T12" s="6">
        <v>1796033.99</v>
      </c>
      <c r="U12" s="56">
        <f t="shared" si="0"/>
        <v>41867684.410000004</v>
      </c>
      <c r="V12" s="34">
        <f t="shared" si="1"/>
        <v>13377457.450000001</v>
      </c>
    </row>
    <row r="13" spans="1:22" ht="12.75">
      <c r="A13" s="49">
        <v>6</v>
      </c>
      <c r="B13" s="3" t="s">
        <v>15</v>
      </c>
      <c r="C13" s="79">
        <v>244246.43</v>
      </c>
      <c r="D13" s="6">
        <v>244246.43</v>
      </c>
      <c r="E13" s="6">
        <v>477694.58</v>
      </c>
      <c r="F13" s="6">
        <v>477694.58</v>
      </c>
      <c r="G13" s="6">
        <v>783.79</v>
      </c>
      <c r="H13" s="6">
        <v>783.79</v>
      </c>
      <c r="I13" s="6">
        <v>2859.23</v>
      </c>
      <c r="J13" s="6">
        <v>2859.23</v>
      </c>
      <c r="K13" s="6">
        <v>34382</v>
      </c>
      <c r="L13" s="6">
        <v>34382</v>
      </c>
      <c r="M13" s="6">
        <v>761120.5</v>
      </c>
      <c r="N13" s="6">
        <v>761120.5</v>
      </c>
      <c r="O13" s="17">
        <v>138634.86</v>
      </c>
      <c r="P13" s="17">
        <v>138634.86</v>
      </c>
      <c r="Q13" s="6">
        <v>8235.53</v>
      </c>
      <c r="R13" s="6">
        <v>8235.53</v>
      </c>
      <c r="S13" s="6">
        <v>0</v>
      </c>
      <c r="T13" s="6">
        <v>0</v>
      </c>
      <c r="U13" s="56">
        <f t="shared" si="0"/>
        <v>1667956.9200000002</v>
      </c>
      <c r="V13" s="34">
        <f t="shared" si="1"/>
        <v>1667956.9200000002</v>
      </c>
    </row>
    <row r="14" spans="1:22" ht="12.75">
      <c r="A14" s="49">
        <v>7</v>
      </c>
      <c r="B14" s="3" t="s">
        <v>16</v>
      </c>
      <c r="C14" s="6">
        <v>656210.78</v>
      </c>
      <c r="D14" s="6">
        <v>656076.15</v>
      </c>
      <c r="E14" s="6">
        <v>183451.16</v>
      </c>
      <c r="F14" s="6">
        <v>183451.16</v>
      </c>
      <c r="G14" s="6">
        <v>0</v>
      </c>
      <c r="H14" s="6">
        <v>0</v>
      </c>
      <c r="I14" s="6">
        <v>15731.53</v>
      </c>
      <c r="J14" s="6">
        <v>15731.53</v>
      </c>
      <c r="K14" s="6">
        <v>0</v>
      </c>
      <c r="L14" s="6">
        <v>0</v>
      </c>
      <c r="M14" s="6">
        <v>254724.6</v>
      </c>
      <c r="N14" s="6">
        <v>254724.6</v>
      </c>
      <c r="O14" s="17">
        <v>111615.63</v>
      </c>
      <c r="P14" s="17">
        <v>111615.63</v>
      </c>
      <c r="Q14" s="6">
        <v>15488.64</v>
      </c>
      <c r="R14" s="6">
        <v>15488.64</v>
      </c>
      <c r="S14" s="6">
        <v>266842.95</v>
      </c>
      <c r="T14" s="6">
        <v>251842.95</v>
      </c>
      <c r="U14" s="56">
        <f t="shared" si="0"/>
        <v>1504065.29</v>
      </c>
      <c r="V14" s="34">
        <f t="shared" si="1"/>
        <v>1488930.6600000001</v>
      </c>
    </row>
    <row r="15" spans="1:22" ht="12.75">
      <c r="A15" s="49">
        <v>8</v>
      </c>
      <c r="B15" s="3" t="s">
        <v>17</v>
      </c>
      <c r="C15" s="80">
        <v>100365.52</v>
      </c>
      <c r="D15" s="80">
        <v>32333.52</v>
      </c>
      <c r="E15" s="78"/>
      <c r="F15" s="6"/>
      <c r="G15" s="6"/>
      <c r="H15" s="6"/>
      <c r="I15" s="6"/>
      <c r="J15" s="6"/>
      <c r="K15" s="6"/>
      <c r="L15" s="6"/>
      <c r="M15" s="6"/>
      <c r="N15" s="6"/>
      <c r="O15" s="17">
        <v>0</v>
      </c>
      <c r="P15" s="17">
        <v>0</v>
      </c>
      <c r="Q15" s="6">
        <v>0</v>
      </c>
      <c r="R15" s="6">
        <v>0</v>
      </c>
      <c r="S15" s="6">
        <v>0</v>
      </c>
      <c r="T15" s="6">
        <v>0</v>
      </c>
      <c r="U15" s="56">
        <f t="shared" si="0"/>
        <v>100365.52</v>
      </c>
      <c r="V15" s="34">
        <f t="shared" si="1"/>
        <v>32333.52</v>
      </c>
    </row>
    <row r="16" spans="1:22" ht="12.75">
      <c r="A16" s="49">
        <v>9</v>
      </c>
      <c r="B16" s="3" t="s">
        <v>40</v>
      </c>
      <c r="C16" s="79"/>
      <c r="D16" s="79"/>
      <c r="E16" s="6"/>
      <c r="F16" s="6"/>
      <c r="G16" s="6"/>
      <c r="H16" s="6"/>
      <c r="I16" s="6"/>
      <c r="J16" s="6"/>
      <c r="K16" s="6"/>
      <c r="L16" s="6"/>
      <c r="M16" s="6"/>
      <c r="N16" s="6"/>
      <c r="O16" s="17"/>
      <c r="P16" s="17"/>
      <c r="Q16" s="6"/>
      <c r="R16" s="6"/>
      <c r="S16" s="6"/>
      <c r="T16" s="6"/>
      <c r="U16" s="56">
        <f t="shared" si="0"/>
        <v>0</v>
      </c>
      <c r="V16" s="34">
        <f t="shared" si="1"/>
        <v>0</v>
      </c>
    </row>
    <row r="17" spans="1:22" ht="12.75">
      <c r="A17" s="49">
        <v>10</v>
      </c>
      <c r="B17" s="3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7"/>
      <c r="P17" s="17"/>
      <c r="Q17" s="6"/>
      <c r="R17" s="6"/>
      <c r="S17" s="6"/>
      <c r="T17" s="6"/>
      <c r="U17" s="56">
        <f t="shared" si="0"/>
        <v>0</v>
      </c>
      <c r="V17" s="34">
        <f t="shared" si="1"/>
        <v>0</v>
      </c>
    </row>
    <row r="18" spans="1:22" ht="12.75">
      <c r="A18" s="49">
        <v>11</v>
      </c>
      <c r="B18" s="3" t="s">
        <v>19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7"/>
      <c r="P18" s="17"/>
      <c r="Q18" s="6"/>
      <c r="R18" s="6"/>
      <c r="S18" s="6"/>
      <c r="T18" s="6"/>
      <c r="U18" s="56">
        <f t="shared" si="0"/>
        <v>0</v>
      </c>
      <c r="V18" s="34">
        <f t="shared" si="1"/>
        <v>0</v>
      </c>
    </row>
    <row r="19" spans="1:22" s="13" customFormat="1" ht="12.75">
      <c r="A19" s="50" t="s">
        <v>36</v>
      </c>
      <c r="B19" s="11"/>
      <c r="C19" s="12">
        <f>SUM(C8:C18)</f>
        <v>39369308.870000005</v>
      </c>
      <c r="D19" s="12">
        <f>SUM(D8:D18)</f>
        <v>15053002.049999999</v>
      </c>
      <c r="E19" s="12">
        <f aca="true" t="shared" si="2" ref="E19:V19">SUM(E8:E18)</f>
        <v>19931366.86</v>
      </c>
      <c r="F19" s="12">
        <f t="shared" si="2"/>
        <v>15593849.2</v>
      </c>
      <c r="G19" s="12">
        <f t="shared" si="2"/>
        <v>988536.06</v>
      </c>
      <c r="H19" s="12">
        <f t="shared" si="2"/>
        <v>690820.06</v>
      </c>
      <c r="I19" s="12">
        <f t="shared" si="2"/>
        <v>651906.4600000001</v>
      </c>
      <c r="J19" s="12">
        <f t="shared" si="2"/>
        <v>399781.6</v>
      </c>
      <c r="K19" s="12">
        <f t="shared" si="2"/>
        <v>1147015.18</v>
      </c>
      <c r="L19" s="12">
        <f t="shared" si="2"/>
        <v>1144197.42</v>
      </c>
      <c r="M19" s="12">
        <f t="shared" si="2"/>
        <v>6647381.02</v>
      </c>
      <c r="N19" s="12">
        <f t="shared" si="2"/>
        <v>6277365</v>
      </c>
      <c r="O19" s="12">
        <f t="shared" si="2"/>
        <v>2885457.6300000004</v>
      </c>
      <c r="P19" s="12">
        <f t="shared" si="2"/>
        <v>2444142.0199999996</v>
      </c>
      <c r="Q19" s="12">
        <f t="shared" si="2"/>
        <v>878365.12</v>
      </c>
      <c r="R19" s="12">
        <f t="shared" si="2"/>
        <v>808315.55</v>
      </c>
      <c r="S19" s="12">
        <f t="shared" si="2"/>
        <v>11339453.59</v>
      </c>
      <c r="T19" s="12">
        <f t="shared" si="2"/>
        <v>7982669.130000001</v>
      </c>
      <c r="U19" s="12">
        <f t="shared" si="2"/>
        <v>83838790.79</v>
      </c>
      <c r="V19" s="36">
        <f t="shared" si="2"/>
        <v>50394142.03000001</v>
      </c>
    </row>
    <row r="20" spans="1:22" s="13" customFormat="1" ht="12.75">
      <c r="A20" s="51"/>
      <c r="B20" s="2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8"/>
      <c r="P20" s="18"/>
      <c r="Q20" s="12"/>
      <c r="R20" s="12"/>
      <c r="S20" s="12"/>
      <c r="T20" s="12"/>
      <c r="U20" s="56"/>
      <c r="V20" s="34"/>
    </row>
    <row r="21" spans="1:22" s="21" customFormat="1" ht="12.75">
      <c r="A21" s="48" t="s">
        <v>20</v>
      </c>
      <c r="B21" s="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8">
        <f t="shared" si="0"/>
        <v>0</v>
      </c>
      <c r="V21" s="35">
        <f t="shared" si="1"/>
        <v>0</v>
      </c>
    </row>
    <row r="22" spans="1:22" ht="12.75">
      <c r="A22" s="49">
        <v>1</v>
      </c>
      <c r="B22" s="3" t="s">
        <v>21</v>
      </c>
      <c r="C22" s="6">
        <v>1382701.11</v>
      </c>
      <c r="D22" s="6">
        <v>1259619.43</v>
      </c>
      <c r="E22" s="6">
        <v>2259540.09</v>
      </c>
      <c r="F22" s="6">
        <v>1346788.97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7002340.66</v>
      </c>
      <c r="N22" s="6">
        <v>5253186.65</v>
      </c>
      <c r="O22" s="17">
        <v>122569.83</v>
      </c>
      <c r="P22" s="17">
        <v>74223.22</v>
      </c>
      <c r="Q22" s="6">
        <v>0</v>
      </c>
      <c r="R22" s="6">
        <v>0</v>
      </c>
      <c r="S22" s="6">
        <v>0</v>
      </c>
      <c r="T22" s="6">
        <v>0</v>
      </c>
      <c r="U22" s="56">
        <f t="shared" si="0"/>
        <v>10767151.69</v>
      </c>
      <c r="V22" s="34">
        <f t="shared" si="1"/>
        <v>7933818.2700000005</v>
      </c>
    </row>
    <row r="23" spans="1:22" ht="12.75">
      <c r="A23" s="49">
        <v>2</v>
      </c>
      <c r="B23" s="3" t="s">
        <v>22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14355.93</v>
      </c>
      <c r="N23" s="6">
        <v>11994</v>
      </c>
      <c r="O23" s="17">
        <v>0</v>
      </c>
      <c r="P23" s="17">
        <v>0</v>
      </c>
      <c r="Q23" s="6">
        <v>0</v>
      </c>
      <c r="R23" s="6">
        <v>0</v>
      </c>
      <c r="S23" s="6">
        <v>0</v>
      </c>
      <c r="T23" s="6">
        <v>0</v>
      </c>
      <c r="U23" s="56">
        <f t="shared" si="0"/>
        <v>14355.93</v>
      </c>
      <c r="V23" s="34">
        <f t="shared" si="1"/>
        <v>11994</v>
      </c>
    </row>
    <row r="24" spans="1:22" ht="12.75">
      <c r="A24" s="49">
        <v>3</v>
      </c>
      <c r="B24" s="3" t="s">
        <v>23</v>
      </c>
      <c r="C24" s="6">
        <v>4984.89</v>
      </c>
      <c r="D24" s="6">
        <v>0</v>
      </c>
      <c r="E24" s="6">
        <v>10000</v>
      </c>
      <c r="F24" s="6">
        <v>0</v>
      </c>
      <c r="G24" s="6">
        <v>0</v>
      </c>
      <c r="H24" s="6">
        <v>0</v>
      </c>
      <c r="I24" s="6">
        <v>72535.33</v>
      </c>
      <c r="J24" s="6">
        <v>71474.57</v>
      </c>
      <c r="K24" s="6">
        <v>0</v>
      </c>
      <c r="L24" s="6">
        <v>0</v>
      </c>
      <c r="M24" s="6">
        <v>0</v>
      </c>
      <c r="N24" s="6">
        <v>0</v>
      </c>
      <c r="O24" s="17">
        <v>0</v>
      </c>
      <c r="P24" s="17">
        <v>0</v>
      </c>
      <c r="Q24" s="6">
        <v>0</v>
      </c>
      <c r="R24" s="6">
        <v>0</v>
      </c>
      <c r="S24" s="6">
        <v>0</v>
      </c>
      <c r="T24" s="6">
        <v>0</v>
      </c>
      <c r="U24" s="56">
        <f t="shared" si="0"/>
        <v>87520.22</v>
      </c>
      <c r="V24" s="34">
        <f t="shared" si="1"/>
        <v>71474.57</v>
      </c>
    </row>
    <row r="25" spans="1:22" ht="12.75">
      <c r="A25" s="49">
        <v>4</v>
      </c>
      <c r="B25" s="3" t="s">
        <v>34</v>
      </c>
      <c r="C25" s="6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7">
        <v>0</v>
      </c>
      <c r="P25" s="17">
        <v>0</v>
      </c>
      <c r="Q25" s="6">
        <v>0</v>
      </c>
      <c r="R25" s="6">
        <v>0</v>
      </c>
      <c r="S25" s="6">
        <v>0</v>
      </c>
      <c r="T25" s="6">
        <v>0</v>
      </c>
      <c r="U25" s="56">
        <f t="shared" si="0"/>
        <v>0</v>
      </c>
      <c r="V25" s="34">
        <f t="shared" si="1"/>
        <v>0</v>
      </c>
    </row>
    <row r="26" spans="1:22" ht="12.75">
      <c r="A26" s="49">
        <v>5</v>
      </c>
      <c r="B26" s="3" t="s">
        <v>24</v>
      </c>
      <c r="C26" s="6">
        <v>91887.87</v>
      </c>
      <c r="D26" s="6">
        <v>88837.87</v>
      </c>
      <c r="E26" s="6">
        <v>152961.28</v>
      </c>
      <c r="F26" s="6">
        <v>139148.94</v>
      </c>
      <c r="G26" s="6">
        <v>14548.85</v>
      </c>
      <c r="H26" s="6">
        <v>11260.95</v>
      </c>
      <c r="I26" s="6">
        <v>20000</v>
      </c>
      <c r="J26" s="6">
        <v>20000</v>
      </c>
      <c r="K26" s="6">
        <v>0</v>
      </c>
      <c r="L26" s="6">
        <v>0</v>
      </c>
      <c r="M26" s="6">
        <v>6681.65</v>
      </c>
      <c r="N26" s="6">
        <v>0</v>
      </c>
      <c r="O26" s="17">
        <v>38481.53</v>
      </c>
      <c r="P26" s="17">
        <v>19068.65</v>
      </c>
      <c r="Q26" s="6">
        <v>0</v>
      </c>
      <c r="R26" s="6">
        <v>0</v>
      </c>
      <c r="S26" s="6">
        <v>0</v>
      </c>
      <c r="T26" s="6">
        <v>0</v>
      </c>
      <c r="U26" s="56">
        <f t="shared" si="0"/>
        <v>324561.18000000005</v>
      </c>
      <c r="V26" s="34">
        <f t="shared" si="1"/>
        <v>278316.41000000003</v>
      </c>
    </row>
    <row r="27" spans="1:22" ht="12.75">
      <c r="A27" s="49">
        <v>6</v>
      </c>
      <c r="B27" s="3" t="s">
        <v>25</v>
      </c>
      <c r="C27" s="6">
        <v>10000</v>
      </c>
      <c r="D27" s="6">
        <v>10000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59644.13</v>
      </c>
      <c r="N27" s="6">
        <v>40296.05</v>
      </c>
      <c r="O27" s="17">
        <v>0</v>
      </c>
      <c r="P27" s="17">
        <v>0</v>
      </c>
      <c r="Q27" s="6">
        <v>0</v>
      </c>
      <c r="R27" s="6">
        <v>0</v>
      </c>
      <c r="S27" s="6">
        <v>0</v>
      </c>
      <c r="T27" s="6">
        <v>0</v>
      </c>
      <c r="U27" s="56">
        <f t="shared" si="0"/>
        <v>69644.13</v>
      </c>
      <c r="V27" s="34">
        <f t="shared" si="1"/>
        <v>50296.05</v>
      </c>
    </row>
    <row r="28" spans="1:22" ht="12.75">
      <c r="A28" s="49">
        <v>7</v>
      </c>
      <c r="B28" s="3" t="s">
        <v>26</v>
      </c>
      <c r="C28" s="6">
        <v>714302.75</v>
      </c>
      <c r="D28" s="6">
        <v>386006.05</v>
      </c>
      <c r="E28" s="6">
        <v>1034285.26</v>
      </c>
      <c r="F28" s="6">
        <v>974285.26</v>
      </c>
      <c r="G28" s="6">
        <v>76730.01</v>
      </c>
      <c r="H28" s="6">
        <v>76730.01</v>
      </c>
      <c r="I28" s="6">
        <v>2311800.95</v>
      </c>
      <c r="J28" s="6">
        <v>627696.2</v>
      </c>
      <c r="K28" s="6">
        <v>9429.25</v>
      </c>
      <c r="L28" s="6">
        <v>9429.25</v>
      </c>
      <c r="M28" s="6">
        <v>270720</v>
      </c>
      <c r="N28" s="6">
        <v>270720</v>
      </c>
      <c r="O28" s="17">
        <v>936886.06</v>
      </c>
      <c r="P28" s="17">
        <v>130698.17</v>
      </c>
      <c r="Q28" s="6">
        <v>98994.22</v>
      </c>
      <c r="R28" s="6">
        <v>0</v>
      </c>
      <c r="S28" s="6">
        <v>2561462.13</v>
      </c>
      <c r="T28" s="6">
        <v>111501.45</v>
      </c>
      <c r="U28" s="56">
        <f t="shared" si="0"/>
        <v>8014610.630000001</v>
      </c>
      <c r="V28" s="34">
        <f t="shared" si="1"/>
        <v>2587066.39</v>
      </c>
    </row>
    <row r="29" spans="1:22" ht="12.75">
      <c r="A29" s="49">
        <v>8</v>
      </c>
      <c r="B29" s="3" t="s">
        <v>41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17">
        <v>0</v>
      </c>
      <c r="P29" s="17">
        <v>0</v>
      </c>
      <c r="Q29" s="6">
        <v>0</v>
      </c>
      <c r="R29" s="6">
        <v>0</v>
      </c>
      <c r="S29" s="6">
        <v>0</v>
      </c>
      <c r="T29" s="6">
        <v>0</v>
      </c>
      <c r="U29" s="56">
        <f t="shared" si="0"/>
        <v>0</v>
      </c>
      <c r="V29" s="31">
        <f t="shared" si="1"/>
        <v>0</v>
      </c>
    </row>
    <row r="30" spans="1:22" ht="12.75">
      <c r="A30" s="49">
        <v>9</v>
      </c>
      <c r="B30" s="3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17">
        <v>0</v>
      </c>
      <c r="P30" s="17">
        <v>0</v>
      </c>
      <c r="Q30" s="6">
        <v>0</v>
      </c>
      <c r="R30" s="6">
        <v>0</v>
      </c>
      <c r="S30" s="6">
        <v>2000</v>
      </c>
      <c r="T30" s="6">
        <v>2000</v>
      </c>
      <c r="U30" s="56">
        <f t="shared" si="0"/>
        <v>2000</v>
      </c>
      <c r="V30" s="31">
        <f t="shared" si="1"/>
        <v>2000</v>
      </c>
    </row>
    <row r="31" spans="1:22" ht="12.75">
      <c r="A31" s="49">
        <v>10</v>
      </c>
      <c r="B31" s="3" t="s">
        <v>27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17">
        <v>0</v>
      </c>
      <c r="P31" s="17">
        <v>0</v>
      </c>
      <c r="Q31" s="6">
        <v>0</v>
      </c>
      <c r="R31" s="6">
        <v>0</v>
      </c>
      <c r="S31" s="6">
        <v>0</v>
      </c>
      <c r="T31" s="6"/>
      <c r="U31" s="56">
        <f t="shared" si="0"/>
        <v>0</v>
      </c>
      <c r="V31" s="31">
        <f t="shared" si="1"/>
        <v>0</v>
      </c>
    </row>
    <row r="32" spans="1:22" s="13" customFormat="1" ht="12.75">
      <c r="A32" s="37" t="s">
        <v>37</v>
      </c>
      <c r="B32" s="38"/>
      <c r="C32" s="36">
        <f>SUM(C22:C31)</f>
        <v>2203876.62</v>
      </c>
      <c r="D32" s="36">
        <f>SUM(D22:D31)</f>
        <v>1744463.3499999999</v>
      </c>
      <c r="E32" s="36">
        <f aca="true" t="shared" si="3" ref="E32:V32">SUM(E22:E31)</f>
        <v>3456786.63</v>
      </c>
      <c r="F32" s="36">
        <f t="shared" si="3"/>
        <v>2460223.17</v>
      </c>
      <c r="G32" s="36">
        <f t="shared" si="3"/>
        <v>91278.86</v>
      </c>
      <c r="H32" s="36">
        <f t="shared" si="3"/>
        <v>87990.95999999999</v>
      </c>
      <c r="I32" s="36">
        <f>SUM(I22:I31)</f>
        <v>2404336.2800000003</v>
      </c>
      <c r="J32" s="36">
        <f t="shared" si="3"/>
        <v>719170.77</v>
      </c>
      <c r="K32" s="36">
        <f t="shared" si="3"/>
        <v>9429.25</v>
      </c>
      <c r="L32" s="36">
        <f t="shared" si="3"/>
        <v>9429.25</v>
      </c>
      <c r="M32" s="36">
        <f t="shared" si="3"/>
        <v>7353742.37</v>
      </c>
      <c r="N32" s="36">
        <f t="shared" si="3"/>
        <v>5576196.7</v>
      </c>
      <c r="O32" s="36">
        <f t="shared" si="3"/>
        <v>1097937.42</v>
      </c>
      <c r="P32" s="36">
        <f t="shared" si="3"/>
        <v>223990.03999999998</v>
      </c>
      <c r="Q32" s="36">
        <f t="shared" si="3"/>
        <v>98994.22</v>
      </c>
      <c r="R32" s="36">
        <f t="shared" si="3"/>
        <v>0</v>
      </c>
      <c r="S32" s="36">
        <f t="shared" si="3"/>
        <v>2563462.13</v>
      </c>
      <c r="T32" s="36">
        <f t="shared" si="3"/>
        <v>113501.45</v>
      </c>
      <c r="U32" s="36">
        <f t="shared" si="3"/>
        <v>19279843.78</v>
      </c>
      <c r="V32" s="36">
        <f t="shared" si="3"/>
        <v>10934965.690000001</v>
      </c>
    </row>
    <row r="33" spans="1:22" ht="12.75">
      <c r="A33" s="39"/>
      <c r="B33" s="40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52"/>
      <c r="P33" s="52"/>
      <c r="Q33" s="34"/>
      <c r="R33" s="34"/>
      <c r="S33" s="34"/>
      <c r="T33" s="54"/>
      <c r="U33" s="34"/>
      <c r="V33" s="34"/>
    </row>
    <row r="34" spans="1:22" s="13" customFormat="1" ht="12.75">
      <c r="A34" s="37" t="s">
        <v>38</v>
      </c>
      <c r="B34" s="38"/>
      <c r="C34" s="36">
        <v>5931042.92</v>
      </c>
      <c r="D34" s="36">
        <v>5931042.92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5"/>
      <c r="P34" s="35"/>
      <c r="Q34" s="36"/>
      <c r="R34" s="36"/>
      <c r="S34" s="36"/>
      <c r="T34" s="53"/>
      <c r="U34" s="36">
        <f t="shared" si="0"/>
        <v>5931042.92</v>
      </c>
      <c r="V34" s="36">
        <f t="shared" si="1"/>
        <v>5931042.92</v>
      </c>
    </row>
    <row r="35" spans="1:22" ht="12.75">
      <c r="A35" s="39"/>
      <c r="B35" s="40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52"/>
      <c r="P35" s="52"/>
      <c r="Q35" s="34"/>
      <c r="R35" s="34"/>
      <c r="S35" s="34"/>
      <c r="T35" s="54"/>
      <c r="U35" s="34"/>
      <c r="V35" s="34"/>
    </row>
    <row r="36" spans="1:22" s="13" customFormat="1" ht="12.75">
      <c r="A36" s="37" t="s">
        <v>39</v>
      </c>
      <c r="B36" s="3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5"/>
      <c r="P36" s="35"/>
      <c r="Q36" s="36"/>
      <c r="R36" s="36"/>
      <c r="S36" s="36"/>
      <c r="T36" s="53"/>
      <c r="U36" s="36">
        <v>8232465.57</v>
      </c>
      <c r="V36" s="36">
        <v>8224032.63</v>
      </c>
    </row>
    <row r="37" spans="1:22" ht="12.75">
      <c r="A37" s="37"/>
      <c r="B37" s="40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52"/>
      <c r="P37" s="52"/>
      <c r="Q37" s="34"/>
      <c r="R37" s="34"/>
      <c r="S37" s="34"/>
      <c r="T37" s="54"/>
      <c r="U37" s="34"/>
      <c r="V37" s="34"/>
    </row>
    <row r="38" spans="1:22" s="13" customFormat="1" ht="12.75">
      <c r="A38" s="41" t="s">
        <v>35</v>
      </c>
      <c r="B38" s="42"/>
      <c r="C38" s="36">
        <f aca="true" t="shared" si="4" ref="C38:T38">C36+C34+C32+C19</f>
        <v>47504228.410000004</v>
      </c>
      <c r="D38" s="36">
        <f t="shared" si="4"/>
        <v>22728508.32</v>
      </c>
      <c r="E38" s="36">
        <f t="shared" si="4"/>
        <v>23388153.49</v>
      </c>
      <c r="F38" s="36">
        <f t="shared" si="4"/>
        <v>18054072.369999997</v>
      </c>
      <c r="G38" s="36">
        <f t="shared" si="4"/>
        <v>1079814.9200000002</v>
      </c>
      <c r="H38" s="36">
        <f t="shared" si="4"/>
        <v>778811.02</v>
      </c>
      <c r="I38" s="36">
        <f t="shared" si="4"/>
        <v>3056242.74</v>
      </c>
      <c r="J38" s="36">
        <f t="shared" si="4"/>
        <v>1118952.37</v>
      </c>
      <c r="K38" s="36">
        <f t="shared" si="4"/>
        <v>1156444.43</v>
      </c>
      <c r="L38" s="36">
        <f t="shared" si="4"/>
        <v>1153626.67</v>
      </c>
      <c r="M38" s="36">
        <f t="shared" si="4"/>
        <v>14001123.39</v>
      </c>
      <c r="N38" s="36">
        <f t="shared" si="4"/>
        <v>11853561.7</v>
      </c>
      <c r="O38" s="36">
        <f t="shared" si="4"/>
        <v>3983395.0500000003</v>
      </c>
      <c r="P38" s="36">
        <f t="shared" si="4"/>
        <v>2668132.0599999996</v>
      </c>
      <c r="Q38" s="36">
        <f t="shared" si="4"/>
        <v>977359.34</v>
      </c>
      <c r="R38" s="36">
        <f t="shared" si="4"/>
        <v>808315.55</v>
      </c>
      <c r="S38" s="36">
        <f t="shared" si="4"/>
        <v>13902915.719999999</v>
      </c>
      <c r="T38" s="53">
        <f t="shared" si="4"/>
        <v>8096170.580000001</v>
      </c>
      <c r="U38" s="36">
        <f>C38+E38+G38+I38+K38+M38+O38+Q38+S38+U36</f>
        <v>117282143.06</v>
      </c>
      <c r="V38" s="36">
        <f>D38+F38+H38+J38+L38+N38+P38+R38+T38+V36</f>
        <v>75484183.27</v>
      </c>
    </row>
    <row r="39" spans="2:22" s="26" customFormat="1" ht="12.75">
      <c r="B39" s="27"/>
      <c r="D39" s="28"/>
      <c r="E39" s="28"/>
      <c r="F39" s="28"/>
      <c r="G39" s="30"/>
      <c r="H39" s="28"/>
      <c r="I39" s="30"/>
      <c r="J39" s="28"/>
      <c r="K39" s="28"/>
      <c r="L39" s="28"/>
      <c r="M39" s="30"/>
      <c r="N39" s="30"/>
      <c r="O39" s="29"/>
      <c r="P39" s="29"/>
      <c r="Q39" s="28"/>
      <c r="R39" s="28"/>
      <c r="S39" s="28"/>
      <c r="T39" s="28"/>
      <c r="U39" s="30"/>
      <c r="V39" s="28"/>
    </row>
  </sheetData>
  <mergeCells count="10">
    <mergeCell ref="O4:P4"/>
    <mergeCell ref="C4:D4"/>
    <mergeCell ref="I4:J4"/>
    <mergeCell ref="U4:V4"/>
    <mergeCell ref="S4:T4"/>
    <mergeCell ref="M4:N4"/>
    <mergeCell ref="Q4:R4"/>
    <mergeCell ref="E4:F4"/>
    <mergeCell ref="G4:H4"/>
    <mergeCell ref="K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pontiroli.a</dc:creator>
  <cp:keywords/>
  <dc:description/>
  <cp:lastModifiedBy>grinzi.g</cp:lastModifiedBy>
  <cp:lastPrinted>2015-05-29T11:37:26Z</cp:lastPrinted>
  <dcterms:created xsi:type="dcterms:W3CDTF">2015-05-19T15:37:47Z</dcterms:created>
  <dcterms:modified xsi:type="dcterms:W3CDTF">2016-07-08T13:19:20Z</dcterms:modified>
  <cp:category/>
  <cp:version/>
  <cp:contentType/>
  <cp:contentStatus/>
</cp:coreProperties>
</file>